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2" windowHeight="8892" activeTab="0"/>
  </bookViews>
  <sheets>
    <sheet name="20140921" sheetId="1" r:id="rId1"/>
    <sheet name="白さ順" sheetId="2" r:id="rId2"/>
    <sheet name="黒さ順 " sheetId="3" r:id="rId3"/>
    <sheet name="赤さ順" sheetId="4" r:id="rId4"/>
  </sheets>
  <definedNames/>
  <calcPr fullCalcOnLoad="1" refMode="R1C1"/>
</workbook>
</file>

<file path=xl/sharedStrings.xml><?xml version="1.0" encoding="utf-8"?>
<sst xmlns="http://schemas.openxmlformats.org/spreadsheetml/2006/main" count="820" uniqueCount="112">
  <si>
    <t>名前</t>
  </si>
  <si>
    <t>大阪</t>
  </si>
  <si>
    <t>出身地／高校</t>
  </si>
  <si>
    <t>白黒</t>
  </si>
  <si>
    <t>赤緑</t>
  </si>
  <si>
    <t>黄青</t>
  </si>
  <si>
    <t>兵庫</t>
  </si>
  <si>
    <t>L*</t>
  </si>
  <si>
    <t>a*</t>
  </si>
  <si>
    <t>b*</t>
  </si>
  <si>
    <t>奈良</t>
  </si>
  <si>
    <t>M</t>
  </si>
  <si>
    <t>性別</t>
  </si>
  <si>
    <t>京都</t>
  </si>
  <si>
    <t>東京</t>
  </si>
  <si>
    <t>F</t>
  </si>
  <si>
    <t>和歌山</t>
  </si>
  <si>
    <t>トップ（黒）</t>
  </si>
  <si>
    <t>トップ(白)</t>
  </si>
  <si>
    <t>１位</t>
  </si>
  <si>
    <t>２位</t>
  </si>
  <si>
    <t>３位</t>
  </si>
  <si>
    <t>４位</t>
  </si>
  <si>
    <t>５位</t>
  </si>
  <si>
    <t>M</t>
  </si>
  <si>
    <t>F</t>
  </si>
  <si>
    <t>大阪</t>
  </si>
  <si>
    <t>兵庫</t>
  </si>
  <si>
    <t>京都</t>
  </si>
  <si>
    <t>奈良</t>
  </si>
  <si>
    <t>色黒上位５</t>
  </si>
  <si>
    <t>色白上位５</t>
  </si>
  <si>
    <t>赤色上位５</t>
  </si>
  <si>
    <t>赤色下位５</t>
  </si>
  <si>
    <t>黄色上位５</t>
  </si>
  <si>
    <t>黄色下位５</t>
  </si>
  <si>
    <t>近大</t>
  </si>
  <si>
    <t>Ｔ教授</t>
  </si>
  <si>
    <t>愛知</t>
  </si>
  <si>
    <t>ながT</t>
  </si>
  <si>
    <t>やまＴ</t>
  </si>
  <si>
    <t>梅</t>
  </si>
  <si>
    <t>山口</t>
  </si>
  <si>
    <t>あお</t>
  </si>
  <si>
    <t>つか</t>
  </si>
  <si>
    <t>あすか</t>
  </si>
  <si>
    <t>もりかわ</t>
  </si>
  <si>
    <t>ししくら</t>
  </si>
  <si>
    <t>あいす</t>
  </si>
  <si>
    <t>よこの</t>
  </si>
  <si>
    <t>まき</t>
  </si>
  <si>
    <t>滋賀</t>
  </si>
  <si>
    <t>滋賀</t>
  </si>
  <si>
    <t>ひろゆき</t>
  </si>
  <si>
    <t>しだ</t>
  </si>
  <si>
    <t>高知</t>
  </si>
  <si>
    <t>けいすけ</t>
  </si>
  <si>
    <t>すすぐ</t>
  </si>
  <si>
    <t>みやび</t>
  </si>
  <si>
    <t>もえ</t>
  </si>
  <si>
    <t>愛知</t>
  </si>
  <si>
    <t>ほなみ</t>
  </si>
  <si>
    <t>さなえ</t>
  </si>
  <si>
    <t>こまっちゃん</t>
  </si>
  <si>
    <t>広島</t>
  </si>
  <si>
    <t>たくや</t>
  </si>
  <si>
    <t>なおみ</t>
  </si>
  <si>
    <t>愛知</t>
  </si>
  <si>
    <t>ようこ</t>
  </si>
  <si>
    <t>みなみ</t>
  </si>
  <si>
    <t>ふみな</t>
  </si>
  <si>
    <t>あやの</t>
  </si>
  <si>
    <t>富山</t>
  </si>
  <si>
    <t>おじい</t>
  </si>
  <si>
    <t>M</t>
  </si>
  <si>
    <t>れい</t>
  </si>
  <si>
    <t>くらげ</t>
  </si>
  <si>
    <t>みき</t>
  </si>
  <si>
    <t>たけゆき</t>
  </si>
  <si>
    <t>みのる</t>
  </si>
  <si>
    <t>かこ</t>
  </si>
  <si>
    <t>じいじ</t>
  </si>
  <si>
    <t>Ｕ野</t>
  </si>
  <si>
    <t>福井</t>
  </si>
  <si>
    <t>まなみ</t>
  </si>
  <si>
    <t>りょうま</t>
  </si>
  <si>
    <t>よしひろ</t>
  </si>
  <si>
    <t>ひろと</t>
  </si>
  <si>
    <t>ひとみ</t>
  </si>
  <si>
    <t>よしき</t>
  </si>
  <si>
    <t>まえだ</t>
  </si>
  <si>
    <t>さかじょう</t>
  </si>
  <si>
    <t>あんり</t>
  </si>
  <si>
    <t>せいや</t>
  </si>
  <si>
    <t>のむくん</t>
  </si>
  <si>
    <t>埼玉</t>
  </si>
  <si>
    <t>いとう</t>
  </si>
  <si>
    <t>Ｍおか</t>
  </si>
  <si>
    <t>こうま</t>
  </si>
  <si>
    <t>せきこうき</t>
  </si>
  <si>
    <t>みほ</t>
  </si>
  <si>
    <t>神奈川</t>
  </si>
  <si>
    <t>こうすけ</t>
  </si>
  <si>
    <t>そうと</t>
  </si>
  <si>
    <t>じゅんこ</t>
  </si>
  <si>
    <t>きじ</t>
  </si>
  <si>
    <t>ゆうた</t>
  </si>
  <si>
    <t>たつひと</t>
  </si>
  <si>
    <t>ＴＭ</t>
  </si>
  <si>
    <t>Ｌ＊（白さ）の大きい方から順番に表示</t>
  </si>
  <si>
    <t>Ｌ＊（黒さ）の大きい方から順番に表示</t>
  </si>
  <si>
    <t>ａ＊（赤さ）の大きい方から順番に表示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</si>
</sst>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i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4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25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75" zoomScaleNormal="75" zoomScalePageLayoutView="0" workbookViewId="0" topLeftCell="A1">
      <selection activeCell="Q11" sqref="Q11"/>
    </sheetView>
  </sheetViews>
  <sheetFormatPr defaultColWidth="9.00390625" defaultRowHeight="13.5"/>
  <cols>
    <col min="1" max="1" width="9.75390625" style="1" customWidth="1"/>
    <col min="2" max="3" width="9.875" style="1" customWidth="1"/>
    <col min="4" max="4" width="19.75390625" style="1" customWidth="1"/>
    <col min="5" max="5" width="17.25390625" style="1" customWidth="1"/>
    <col min="6" max="6" width="6.375" style="1" customWidth="1"/>
    <col min="7" max="7" width="4.375" style="1" customWidth="1"/>
    <col min="8" max="8" width="2.25390625" style="1" customWidth="1"/>
    <col min="9" max="9" width="9.625" style="1" hidden="1" customWidth="1"/>
    <col min="10" max="11" width="9.00390625" style="1" hidden="1" customWidth="1"/>
    <col min="12" max="12" width="9.00390625" style="1" customWidth="1"/>
    <col min="13" max="13" width="17.25390625" style="1" customWidth="1"/>
    <col min="14" max="17" width="18.375" style="1" customWidth="1"/>
    <col min="18" max="16384" width="9.00390625" style="1" customWidth="1"/>
  </cols>
  <sheetData>
    <row r="1" spans="1:19" ht="21">
      <c r="A1" s="1" t="s">
        <v>7</v>
      </c>
      <c r="B1" s="1" t="s">
        <v>8</v>
      </c>
      <c r="C1" s="1" t="s">
        <v>9</v>
      </c>
      <c r="D1" s="1" t="s">
        <v>2</v>
      </c>
      <c r="E1" s="1" t="s">
        <v>0</v>
      </c>
      <c r="F1" s="1" t="s">
        <v>12</v>
      </c>
      <c r="H1" s="4" t="s">
        <v>17</v>
      </c>
      <c r="I1" s="5"/>
      <c r="J1" s="4" t="s">
        <v>18</v>
      </c>
      <c r="K1" s="5"/>
      <c r="R1" s="1" t="s">
        <v>13</v>
      </c>
      <c r="S1" s="1" t="s">
        <v>15</v>
      </c>
    </row>
    <row r="2" spans="1:18" ht="21">
      <c r="A2" s="1" t="s">
        <v>3</v>
      </c>
      <c r="B2" s="1" t="s">
        <v>4</v>
      </c>
      <c r="C2" s="1" t="s">
        <v>5</v>
      </c>
      <c r="H2" s="4">
        <f>MIN(A:A)</f>
        <v>43.17</v>
      </c>
      <c r="I2" s="4" t="str">
        <f>IF(H2="","",VLOOKUP(H2,A:E,5,FALSE))</f>
        <v>よしき</v>
      </c>
      <c r="J2" s="4">
        <f>MAX(A:A)</f>
        <v>63.74</v>
      </c>
      <c r="K2" s="4" t="str">
        <f>IF(J2="","",VLOOKUP(J2,A:E,5,FALSE))</f>
        <v>しだ</v>
      </c>
      <c r="L2" s="2"/>
      <c r="R2" s="1" t="s">
        <v>6</v>
      </c>
    </row>
    <row r="3" spans="1:18" ht="21">
      <c r="A3" s="1">
        <v>52.87</v>
      </c>
      <c r="B3" s="1">
        <v>6.12</v>
      </c>
      <c r="C3" s="1">
        <v>17.27</v>
      </c>
      <c r="D3" s="1" t="s">
        <v>36</v>
      </c>
      <c r="E3" s="1" t="s">
        <v>37</v>
      </c>
      <c r="F3" s="1" t="s">
        <v>24</v>
      </c>
      <c r="M3" s="8" t="s">
        <v>30</v>
      </c>
      <c r="N3" s="8" t="s">
        <v>31</v>
      </c>
      <c r="O3" s="3"/>
      <c r="P3" s="3"/>
      <c r="Q3" s="3"/>
      <c r="R3" s="1" t="s">
        <v>10</v>
      </c>
    </row>
    <row r="4" spans="1:18" ht="21">
      <c r="A4" s="1">
        <v>48.27</v>
      </c>
      <c r="B4" s="1">
        <v>8.21</v>
      </c>
      <c r="C4" s="1">
        <v>16.69</v>
      </c>
      <c r="D4" s="1" t="s">
        <v>36</v>
      </c>
      <c r="E4" s="1" t="s">
        <v>39</v>
      </c>
      <c r="F4" s="1" t="s">
        <v>24</v>
      </c>
      <c r="L4" s="3" t="s">
        <v>19</v>
      </c>
      <c r="M4" s="7" t="str">
        <f>VLOOKUP(SMALL(A:A,1),A:E,5,FALSE)</f>
        <v>よしき</v>
      </c>
      <c r="N4" s="7" t="str">
        <f>VLOOKUP(LARGE(A:A,1),A:E,5,FALSE)</f>
        <v>しだ</v>
      </c>
      <c r="R4" s="1" t="s">
        <v>16</v>
      </c>
    </row>
    <row r="5" spans="1:18" ht="21">
      <c r="A5" s="1">
        <v>46.1</v>
      </c>
      <c r="B5" s="1">
        <v>8.96</v>
      </c>
      <c r="C5" s="1">
        <v>18.14</v>
      </c>
      <c r="D5" s="1" t="s">
        <v>36</v>
      </c>
      <c r="E5" s="1" t="s">
        <v>40</v>
      </c>
      <c r="F5" s="1" t="s">
        <v>24</v>
      </c>
      <c r="L5" s="3" t="s">
        <v>20</v>
      </c>
      <c r="M5" s="7" t="str">
        <f>VLOOKUP(SMALL(A:A,2),A:E,5,FALSE)</f>
        <v>けいすけ</v>
      </c>
      <c r="N5" s="7" t="str">
        <f>VLOOKUP(LARGE(A:A,2),A:E,5,FALSE)</f>
        <v>みやび</v>
      </c>
      <c r="R5" s="1" t="s">
        <v>14</v>
      </c>
    </row>
    <row r="6" spans="1:14" ht="21">
      <c r="A6" s="1">
        <v>48.88</v>
      </c>
      <c r="B6" s="1">
        <v>7.46</v>
      </c>
      <c r="C6" s="1">
        <v>17.03</v>
      </c>
      <c r="D6" s="1" t="s">
        <v>36</v>
      </c>
      <c r="E6" s="1" t="s">
        <v>41</v>
      </c>
      <c r="F6" s="1" t="s">
        <v>11</v>
      </c>
      <c r="L6" s="3" t="s">
        <v>21</v>
      </c>
      <c r="M6" s="7" t="str">
        <f>VLOOKUP(SMALL(A:A,3),A:E,5,FALSE)</f>
        <v>のむくん</v>
      </c>
      <c r="N6" s="7" t="str">
        <f>VLOOKUP(LARGE(A:A,3),A:E,5,FALSE)</f>
        <v>Ｍおか</v>
      </c>
    </row>
    <row r="7" spans="1:14" ht="21">
      <c r="A7" s="1">
        <v>51.67</v>
      </c>
      <c r="B7" s="1">
        <v>7.39</v>
      </c>
      <c r="C7" s="1">
        <v>15.56</v>
      </c>
      <c r="D7" s="1" t="s">
        <v>36</v>
      </c>
      <c r="E7" s="1" t="s">
        <v>42</v>
      </c>
      <c r="F7" s="1" t="s">
        <v>11</v>
      </c>
      <c r="L7" s="3" t="s">
        <v>22</v>
      </c>
      <c r="M7" s="7" t="str">
        <f>VLOOKUP(SMALL(A:A,4),A:E,5,FALSE)</f>
        <v>やまＴ</v>
      </c>
      <c r="N7" s="7" t="str">
        <f>VLOOKUP(LARGE(A:A,4),A:E,5,FALSE)</f>
        <v>もえ</v>
      </c>
    </row>
    <row r="8" spans="1:14" ht="21">
      <c r="A8" s="1">
        <v>54.75</v>
      </c>
      <c r="B8" s="1">
        <v>6.4</v>
      </c>
      <c r="C8" s="1">
        <v>15.38</v>
      </c>
      <c r="D8" s="1" t="s">
        <v>36</v>
      </c>
      <c r="E8" s="1" t="s">
        <v>43</v>
      </c>
      <c r="F8" s="1" t="s">
        <v>24</v>
      </c>
      <c r="H8" s="1">
        <v>17.6</v>
      </c>
      <c r="L8" s="3" t="s">
        <v>23</v>
      </c>
      <c r="M8" s="7" t="str">
        <f>VLOOKUP(SMALL(A:A,5),A:E,5,FALSE)</f>
        <v>じいじ</v>
      </c>
      <c r="N8" s="7" t="str">
        <f>VLOOKUP(LARGE(A:A,5),A:E,5,FALSE)</f>
        <v>つか</v>
      </c>
    </row>
    <row r="9" spans="1:14" ht="21">
      <c r="A9" s="1">
        <v>62</v>
      </c>
      <c r="B9" s="1">
        <v>2.83</v>
      </c>
      <c r="C9" s="1">
        <v>9.6</v>
      </c>
      <c r="D9" s="1" t="s">
        <v>36</v>
      </c>
      <c r="E9" s="1" t="s">
        <v>44</v>
      </c>
      <c r="F9" s="1" t="s">
        <v>24</v>
      </c>
      <c r="M9" s="7"/>
      <c r="N9" s="7"/>
    </row>
    <row r="10" spans="1:17" ht="21">
      <c r="A10" s="1">
        <v>57.39</v>
      </c>
      <c r="B10" s="1">
        <v>5.92</v>
      </c>
      <c r="C10" s="1">
        <v>17.55</v>
      </c>
      <c r="D10" s="6" t="s">
        <v>6</v>
      </c>
      <c r="E10" s="1" t="s">
        <v>45</v>
      </c>
      <c r="F10" s="1" t="s">
        <v>25</v>
      </c>
      <c r="M10" s="9" t="s">
        <v>32</v>
      </c>
      <c r="N10" s="9" t="s">
        <v>33</v>
      </c>
      <c r="O10" s="3"/>
      <c r="P10" s="3"/>
      <c r="Q10" s="3"/>
    </row>
    <row r="11" spans="1:14" ht="21">
      <c r="A11" s="1">
        <v>50.1</v>
      </c>
      <c r="B11" s="1">
        <v>8.3</v>
      </c>
      <c r="C11" s="1">
        <v>17.56</v>
      </c>
      <c r="D11" s="6" t="s">
        <v>10</v>
      </c>
      <c r="E11" s="1" t="s">
        <v>46</v>
      </c>
      <c r="F11" s="1" t="s">
        <v>24</v>
      </c>
      <c r="L11" s="3" t="s">
        <v>19</v>
      </c>
      <c r="M11" s="7" t="str">
        <f>VLOOKUP(LARGE(B:B,1),B:E,4,FALSE)</f>
        <v>あんり</v>
      </c>
      <c r="N11" s="11" t="str">
        <f>VLOOKUP(SMALL(B:B,1),B:E,4,FALSE)</f>
        <v>しだ</v>
      </c>
    </row>
    <row r="12" spans="1:14" ht="21">
      <c r="A12" s="1">
        <v>58.47</v>
      </c>
      <c r="B12" s="1">
        <v>4.32</v>
      </c>
      <c r="C12" s="1">
        <v>16.74</v>
      </c>
      <c r="D12" s="6" t="s">
        <v>1</v>
      </c>
      <c r="E12" s="1" t="s">
        <v>47</v>
      </c>
      <c r="F12" s="1" t="s">
        <v>25</v>
      </c>
      <c r="L12" s="3" t="s">
        <v>20</v>
      </c>
      <c r="M12" s="7" t="str">
        <f>VLOOKUP(LARGE(B:B,2),B:E,4,FALSE)</f>
        <v>りょうま</v>
      </c>
      <c r="N12" s="11" t="str">
        <f>VLOOKUP(SMALL(B:B,2),B:E,4,FALSE)</f>
        <v>よこの</v>
      </c>
    </row>
    <row r="13" spans="1:14" ht="21">
      <c r="A13" s="1">
        <v>50.47</v>
      </c>
      <c r="B13" s="1">
        <v>7.3</v>
      </c>
      <c r="C13" s="1">
        <v>17.12</v>
      </c>
      <c r="D13" s="6" t="s">
        <v>1</v>
      </c>
      <c r="E13" s="1" t="s">
        <v>47</v>
      </c>
      <c r="F13" s="1" t="s">
        <v>24</v>
      </c>
      <c r="L13" s="3" t="s">
        <v>21</v>
      </c>
      <c r="M13" s="7" t="str">
        <f>VLOOKUP(LARGE(B:B,3),B:E,4,FALSE)</f>
        <v>のむくん</v>
      </c>
      <c r="N13" s="11" t="str">
        <f>VLOOKUP(SMALL(B:B,3),B:E,4,FALSE)</f>
        <v>Ｍおか</v>
      </c>
    </row>
    <row r="14" spans="1:14" ht="21">
      <c r="A14" s="1">
        <v>51.8</v>
      </c>
      <c r="B14" s="1">
        <v>8.33</v>
      </c>
      <c r="C14" s="1">
        <v>15.78</v>
      </c>
      <c r="D14" s="6" t="s">
        <v>1</v>
      </c>
      <c r="E14" s="1" t="s">
        <v>48</v>
      </c>
      <c r="F14" s="1" t="s">
        <v>24</v>
      </c>
      <c r="L14" s="3" t="s">
        <v>22</v>
      </c>
      <c r="M14" s="7" t="str">
        <f>VLOOKUP(LARGE(B:B,4),B:E,4,FALSE)</f>
        <v>よしひろ</v>
      </c>
      <c r="N14" s="11" t="str">
        <f>VLOOKUP(SMALL(B:B,4),B:E,4,FALSE)</f>
        <v>なおみ</v>
      </c>
    </row>
    <row r="15" spans="1:14" ht="21">
      <c r="A15" s="1">
        <v>58.32</v>
      </c>
      <c r="B15" s="1">
        <v>1.12</v>
      </c>
      <c r="C15" s="1">
        <v>19.52</v>
      </c>
      <c r="D15" s="6" t="s">
        <v>1</v>
      </c>
      <c r="E15" s="10" t="s">
        <v>49</v>
      </c>
      <c r="F15" s="1" t="s">
        <v>25</v>
      </c>
      <c r="L15" s="3" t="s">
        <v>23</v>
      </c>
      <c r="M15" s="7" t="str">
        <f>VLOOKUP(LARGE(B:B,5),B:E,4,FALSE)</f>
        <v>よしき</v>
      </c>
      <c r="N15" s="11" t="str">
        <f>VLOOKUP(SMALL(B:B,5),B:E,4,FALSE)</f>
        <v>さなえ</v>
      </c>
    </row>
    <row r="16" spans="1:14" ht="21">
      <c r="A16" s="1">
        <v>56.3</v>
      </c>
      <c r="B16" s="1">
        <v>5.25</v>
      </c>
      <c r="C16" s="1">
        <v>17.45</v>
      </c>
      <c r="D16" s="6" t="s">
        <v>27</v>
      </c>
      <c r="E16" s="10" t="s">
        <v>50</v>
      </c>
      <c r="F16" s="1" t="s">
        <v>25</v>
      </c>
      <c r="M16" s="7"/>
      <c r="N16" s="7"/>
    </row>
    <row r="17" spans="1:17" ht="21">
      <c r="A17" s="1">
        <v>54.83</v>
      </c>
      <c r="B17" s="1">
        <v>5.7</v>
      </c>
      <c r="C17" s="1">
        <v>18.45</v>
      </c>
      <c r="D17" s="6" t="s">
        <v>51</v>
      </c>
      <c r="E17" s="1" t="s">
        <v>53</v>
      </c>
      <c r="F17" s="1" t="s">
        <v>24</v>
      </c>
      <c r="M17" s="9" t="s">
        <v>34</v>
      </c>
      <c r="N17" s="9" t="s">
        <v>35</v>
      </c>
      <c r="O17" s="3"/>
      <c r="P17" s="3"/>
      <c r="Q17" s="3"/>
    </row>
    <row r="18" spans="1:14" ht="21">
      <c r="A18" s="1">
        <v>63.74</v>
      </c>
      <c r="B18" s="1">
        <v>1.08</v>
      </c>
      <c r="C18" s="1">
        <v>10.71</v>
      </c>
      <c r="D18" s="6" t="s">
        <v>1</v>
      </c>
      <c r="E18" s="1" t="s">
        <v>54</v>
      </c>
      <c r="F18" s="1" t="s">
        <v>25</v>
      </c>
      <c r="L18" s="3" t="s">
        <v>19</v>
      </c>
      <c r="M18" s="7" t="str">
        <f>VLOOKUP(LARGE(C:C,1),C:E,3,FALSE)</f>
        <v>ひろと</v>
      </c>
      <c r="N18" s="11" t="str">
        <f>VLOOKUP(SMALL(C:C,1),C:E,3,FALSE)</f>
        <v>つか</v>
      </c>
    </row>
    <row r="19" spans="1:14" ht="21">
      <c r="A19" s="1">
        <v>44.14</v>
      </c>
      <c r="B19" s="1">
        <v>8.48</v>
      </c>
      <c r="C19" s="1">
        <v>17.34</v>
      </c>
      <c r="D19" s="1" t="s">
        <v>55</v>
      </c>
      <c r="E19" s="1" t="s">
        <v>56</v>
      </c>
      <c r="F19" s="1" t="s">
        <v>24</v>
      </c>
      <c r="L19" s="3" t="s">
        <v>20</v>
      </c>
      <c r="M19" s="7" t="str">
        <f>VLOOKUP(LARGE(C:C,2),C:E,3,FALSE)</f>
        <v>れい</v>
      </c>
      <c r="N19" s="11" t="str">
        <f>VLOOKUP(SMALL(C:C,2),C:E,3,FALSE)</f>
        <v>ようこ</v>
      </c>
    </row>
    <row r="20" spans="1:14" ht="21">
      <c r="A20" s="1">
        <v>54.66</v>
      </c>
      <c r="B20" s="1">
        <v>8.15</v>
      </c>
      <c r="C20" s="1">
        <v>16.1</v>
      </c>
      <c r="D20" s="6" t="s">
        <v>51</v>
      </c>
      <c r="E20" s="1" t="s">
        <v>57</v>
      </c>
      <c r="F20" s="1" t="s">
        <v>24</v>
      </c>
      <c r="L20" s="3" t="s">
        <v>21</v>
      </c>
      <c r="M20" s="7" t="str">
        <f>VLOOKUP(LARGE(C:C,3),C:E,3,FALSE)</f>
        <v>よしひろ</v>
      </c>
      <c r="N20" s="11" t="str">
        <f>VLOOKUP(SMALL(C:C,3),C:E,3,FALSE)</f>
        <v>Ｍおか</v>
      </c>
    </row>
    <row r="21" spans="1:14" ht="21">
      <c r="A21" s="1">
        <v>63.4</v>
      </c>
      <c r="B21" s="1">
        <v>3.8</v>
      </c>
      <c r="C21" s="1">
        <v>10.74</v>
      </c>
      <c r="D21" s="6" t="s">
        <v>26</v>
      </c>
      <c r="E21" s="1" t="s">
        <v>58</v>
      </c>
      <c r="F21" s="1" t="s">
        <v>25</v>
      </c>
      <c r="L21" s="3" t="s">
        <v>22</v>
      </c>
      <c r="M21" s="7" t="str">
        <f>VLOOKUP(LARGE(C:C,4),C:E,3,FALSE)</f>
        <v>たくや</v>
      </c>
      <c r="N21" s="11" t="str">
        <f>VLOOKUP(SMALL(C:C,4),C:E,3,FALSE)</f>
        <v>もえ</v>
      </c>
    </row>
    <row r="22" spans="1:14" ht="21">
      <c r="A22" s="1">
        <v>62.19</v>
      </c>
      <c r="B22" s="1">
        <v>3.31</v>
      </c>
      <c r="C22" s="1">
        <v>10.61</v>
      </c>
      <c r="D22" s="6" t="s">
        <v>29</v>
      </c>
      <c r="E22" s="1" t="s">
        <v>59</v>
      </c>
      <c r="F22" s="1" t="s">
        <v>25</v>
      </c>
      <c r="L22" s="3" t="s">
        <v>23</v>
      </c>
      <c r="M22" s="7" t="str">
        <f>VLOOKUP(LARGE(C:C,5),C:E,3,FALSE)</f>
        <v>ゆうた</v>
      </c>
      <c r="N22" s="11" t="str">
        <f>VLOOKUP(SMALL(C:C,5),C:E,3,FALSE)</f>
        <v>しだ</v>
      </c>
    </row>
    <row r="23" spans="1:6" ht="21">
      <c r="A23" s="1">
        <v>58.66</v>
      </c>
      <c r="B23" s="1">
        <v>4.49</v>
      </c>
      <c r="C23" s="1">
        <v>13.25</v>
      </c>
      <c r="D23" s="1" t="s">
        <v>67</v>
      </c>
      <c r="E23" s="1" t="s">
        <v>61</v>
      </c>
      <c r="F23" s="1" t="s">
        <v>25</v>
      </c>
    </row>
    <row r="24" spans="1:6" ht="21">
      <c r="A24" s="1">
        <v>61.45</v>
      </c>
      <c r="B24" s="1">
        <v>2.49</v>
      </c>
      <c r="C24" s="1">
        <v>10.81</v>
      </c>
      <c r="D24" s="6" t="s">
        <v>51</v>
      </c>
      <c r="E24" s="1" t="s">
        <v>62</v>
      </c>
      <c r="F24" s="1" t="s">
        <v>25</v>
      </c>
    </row>
    <row r="25" spans="1:6" ht="21">
      <c r="A25" s="1">
        <v>55.66</v>
      </c>
      <c r="B25" s="1">
        <v>5.55</v>
      </c>
      <c r="C25" s="1">
        <v>17.71</v>
      </c>
      <c r="D25" s="6" t="s">
        <v>1</v>
      </c>
      <c r="E25" s="1" t="s">
        <v>63</v>
      </c>
      <c r="F25" s="1" t="s">
        <v>25</v>
      </c>
    </row>
    <row r="26" spans="1:6" ht="21">
      <c r="A26" s="1">
        <v>50.34</v>
      </c>
      <c r="B26" s="1">
        <v>8.38</v>
      </c>
      <c r="C26" s="1">
        <v>19.71</v>
      </c>
      <c r="D26" s="6" t="s">
        <v>64</v>
      </c>
      <c r="E26" s="1" t="s">
        <v>65</v>
      </c>
      <c r="F26" s="1" t="s">
        <v>24</v>
      </c>
    </row>
    <row r="27" spans="1:6" ht="21">
      <c r="A27" s="1">
        <v>57.55</v>
      </c>
      <c r="B27" s="1">
        <v>3.53</v>
      </c>
      <c r="C27" s="1">
        <v>14.02</v>
      </c>
      <c r="D27" s="6" t="s">
        <v>64</v>
      </c>
      <c r="E27" s="1" t="s">
        <v>66</v>
      </c>
      <c r="F27" s="1" t="s">
        <v>25</v>
      </c>
    </row>
    <row r="28" spans="1:6" ht="21">
      <c r="A28" s="1">
        <v>51.71</v>
      </c>
      <c r="B28" s="1">
        <v>7.82</v>
      </c>
      <c r="C28" s="1">
        <v>19.3</v>
      </c>
      <c r="D28" s="6" t="s">
        <v>52</v>
      </c>
      <c r="E28" s="1" t="s">
        <v>105</v>
      </c>
      <c r="F28" s="1" t="s">
        <v>24</v>
      </c>
    </row>
    <row r="29" spans="1:6" ht="21">
      <c r="A29" s="1">
        <v>57.23</v>
      </c>
      <c r="B29" s="1">
        <v>5.89</v>
      </c>
      <c r="C29" s="1">
        <v>13.94</v>
      </c>
      <c r="D29" s="6" t="s">
        <v>28</v>
      </c>
      <c r="E29" s="1" t="s">
        <v>104</v>
      </c>
      <c r="F29" s="1" t="s">
        <v>25</v>
      </c>
    </row>
    <row r="30" spans="1:6" ht="21">
      <c r="A30" s="1">
        <v>61.02</v>
      </c>
      <c r="B30" s="1">
        <v>4.69</v>
      </c>
      <c r="C30" s="1">
        <v>9.61</v>
      </c>
      <c r="D30" s="1" t="s">
        <v>67</v>
      </c>
      <c r="E30" s="1" t="s">
        <v>68</v>
      </c>
      <c r="F30" s="1" t="s">
        <v>25</v>
      </c>
    </row>
    <row r="31" spans="1:6" ht="21">
      <c r="A31" s="1">
        <v>54.21</v>
      </c>
      <c r="B31" s="1">
        <v>6</v>
      </c>
      <c r="C31" s="1">
        <v>17.86</v>
      </c>
      <c r="D31" s="6" t="s">
        <v>28</v>
      </c>
      <c r="E31" s="1" t="s">
        <v>69</v>
      </c>
      <c r="F31" s="1" t="s">
        <v>25</v>
      </c>
    </row>
    <row r="32" spans="1:6" ht="21">
      <c r="A32" s="1">
        <v>60.89</v>
      </c>
      <c r="B32" s="1">
        <v>3.13</v>
      </c>
      <c r="C32" s="1">
        <v>15.76</v>
      </c>
      <c r="D32" s="6" t="s">
        <v>26</v>
      </c>
      <c r="E32" s="1" t="s">
        <v>70</v>
      </c>
      <c r="F32" s="1" t="s">
        <v>25</v>
      </c>
    </row>
    <row r="33" spans="1:6" ht="21">
      <c r="A33" s="1">
        <v>59.9</v>
      </c>
      <c r="B33" s="1">
        <v>2.85</v>
      </c>
      <c r="C33" s="1">
        <v>11.5</v>
      </c>
      <c r="D33" s="6" t="s">
        <v>26</v>
      </c>
      <c r="E33" s="1" t="s">
        <v>71</v>
      </c>
      <c r="F33" s="1" t="s">
        <v>25</v>
      </c>
    </row>
    <row r="34" spans="1:6" ht="21">
      <c r="A34" s="1">
        <v>50.44</v>
      </c>
      <c r="B34" s="1">
        <v>7.22</v>
      </c>
      <c r="C34" s="1">
        <v>17.64</v>
      </c>
      <c r="D34" s="6" t="s">
        <v>72</v>
      </c>
      <c r="E34" s="1" t="s">
        <v>73</v>
      </c>
      <c r="F34" s="1" t="s">
        <v>74</v>
      </c>
    </row>
    <row r="35" spans="1:6" ht="21">
      <c r="A35" s="1">
        <v>58.32</v>
      </c>
      <c r="B35" s="1">
        <v>4.57</v>
      </c>
      <c r="C35" s="1">
        <v>14.35</v>
      </c>
      <c r="D35" s="6" t="s">
        <v>29</v>
      </c>
      <c r="E35" s="1" t="s">
        <v>75</v>
      </c>
      <c r="F35" s="1" t="s">
        <v>25</v>
      </c>
    </row>
    <row r="36" spans="1:6" ht="21">
      <c r="A36" s="1">
        <v>56.93</v>
      </c>
      <c r="B36" s="1">
        <v>3.38</v>
      </c>
      <c r="C36" s="1">
        <v>16.06</v>
      </c>
      <c r="D36" s="6" t="s">
        <v>26</v>
      </c>
      <c r="E36" s="6" t="s">
        <v>76</v>
      </c>
      <c r="F36" s="1" t="s">
        <v>25</v>
      </c>
    </row>
    <row r="37" spans="1:6" ht="21">
      <c r="A37" s="1">
        <v>51.37</v>
      </c>
      <c r="B37" s="1">
        <v>7.84</v>
      </c>
      <c r="C37" s="1">
        <v>18.21</v>
      </c>
      <c r="D37" s="1" t="s">
        <v>60</v>
      </c>
      <c r="E37" s="1" t="s">
        <v>77</v>
      </c>
      <c r="F37" s="1" t="s">
        <v>24</v>
      </c>
    </row>
    <row r="38" spans="1:6" ht="21">
      <c r="A38" s="1">
        <v>54.38</v>
      </c>
      <c r="B38" s="1">
        <v>6.62</v>
      </c>
      <c r="C38" s="1">
        <v>16.72</v>
      </c>
      <c r="D38" s="6" t="s">
        <v>10</v>
      </c>
      <c r="E38" s="1" t="s">
        <v>78</v>
      </c>
      <c r="F38" s="1" t="s">
        <v>24</v>
      </c>
    </row>
    <row r="39" spans="1:6" ht="21">
      <c r="A39" s="1">
        <v>46.92</v>
      </c>
      <c r="B39" s="1">
        <v>6.67</v>
      </c>
      <c r="C39" s="1">
        <v>17.62</v>
      </c>
      <c r="D39" s="6" t="s">
        <v>27</v>
      </c>
      <c r="E39" s="1" t="s">
        <v>79</v>
      </c>
      <c r="F39" s="1" t="s">
        <v>24</v>
      </c>
    </row>
    <row r="40" spans="1:6" ht="21">
      <c r="A40" s="1">
        <v>54.71</v>
      </c>
      <c r="B40" s="1">
        <v>5.86</v>
      </c>
      <c r="C40" s="1">
        <v>18.44</v>
      </c>
      <c r="D40" s="6" t="s">
        <v>27</v>
      </c>
      <c r="E40" s="1" t="s">
        <v>80</v>
      </c>
      <c r="F40" s="1" t="s">
        <v>24</v>
      </c>
    </row>
    <row r="41" spans="1:6" ht="21">
      <c r="A41" s="1">
        <v>46.13</v>
      </c>
      <c r="B41" s="1">
        <v>5.68</v>
      </c>
      <c r="C41" s="1">
        <v>14.35</v>
      </c>
      <c r="D41" s="6" t="s">
        <v>26</v>
      </c>
      <c r="E41" s="1" t="s">
        <v>81</v>
      </c>
      <c r="F41" s="1" t="s">
        <v>24</v>
      </c>
    </row>
    <row r="42" spans="1:6" ht="21">
      <c r="A42" s="1">
        <v>59.93</v>
      </c>
      <c r="B42" s="1">
        <v>2.83</v>
      </c>
      <c r="C42" s="1">
        <v>14.9</v>
      </c>
      <c r="D42" s="1" t="s">
        <v>1</v>
      </c>
      <c r="E42" s="1" t="s">
        <v>82</v>
      </c>
      <c r="F42" s="1" t="s">
        <v>24</v>
      </c>
    </row>
    <row r="43" spans="1:6" ht="21">
      <c r="A43" s="1">
        <v>53.49</v>
      </c>
      <c r="B43" s="1">
        <v>4.99</v>
      </c>
      <c r="C43" s="1">
        <v>16.48</v>
      </c>
      <c r="D43" s="6" t="s">
        <v>83</v>
      </c>
      <c r="E43" s="1" t="s">
        <v>84</v>
      </c>
      <c r="F43" s="1" t="s">
        <v>25</v>
      </c>
    </row>
    <row r="44" spans="1:6" ht="21">
      <c r="A44" s="1">
        <v>49.24</v>
      </c>
      <c r="B44" s="1">
        <v>6.89</v>
      </c>
      <c r="C44" s="1">
        <v>19.93</v>
      </c>
      <c r="D44" s="6" t="s">
        <v>83</v>
      </c>
      <c r="E44" s="1" t="s">
        <v>75</v>
      </c>
      <c r="F44" s="1" t="s">
        <v>24</v>
      </c>
    </row>
    <row r="45" spans="1:6" ht="21">
      <c r="A45" s="1">
        <v>47.35</v>
      </c>
      <c r="B45" s="1">
        <v>11.25</v>
      </c>
      <c r="C45" s="1">
        <v>14.46</v>
      </c>
      <c r="D45" s="1" t="s">
        <v>1</v>
      </c>
      <c r="E45" s="1" t="s">
        <v>85</v>
      </c>
      <c r="F45" s="1" t="s">
        <v>24</v>
      </c>
    </row>
    <row r="46" spans="1:6" ht="21">
      <c r="A46" s="1">
        <v>46.72</v>
      </c>
      <c r="B46" s="1">
        <v>9.39</v>
      </c>
      <c r="C46" s="1">
        <v>19.76</v>
      </c>
      <c r="D46" s="1" t="s">
        <v>16</v>
      </c>
      <c r="E46" s="1" t="s">
        <v>86</v>
      </c>
      <c r="F46" s="1" t="s">
        <v>24</v>
      </c>
    </row>
    <row r="47" spans="1:6" ht="21">
      <c r="A47" s="1">
        <v>50.81</v>
      </c>
      <c r="B47" s="1">
        <v>6.85</v>
      </c>
      <c r="C47" s="1">
        <v>20.83</v>
      </c>
      <c r="D47" s="6" t="s">
        <v>29</v>
      </c>
      <c r="E47" s="1" t="s">
        <v>87</v>
      </c>
      <c r="F47" s="1" t="s">
        <v>24</v>
      </c>
    </row>
    <row r="48" spans="1:6" ht="21">
      <c r="A48" s="1">
        <v>57.1</v>
      </c>
      <c r="B48" s="1">
        <v>3.37</v>
      </c>
      <c r="C48" s="1">
        <v>14.76</v>
      </c>
      <c r="D48" s="1" t="s">
        <v>1</v>
      </c>
      <c r="E48" s="1" t="s">
        <v>88</v>
      </c>
      <c r="F48" s="1" t="s">
        <v>25</v>
      </c>
    </row>
    <row r="49" spans="1:6" ht="21">
      <c r="A49" s="1">
        <v>43.17</v>
      </c>
      <c r="B49" s="1">
        <v>9.16</v>
      </c>
      <c r="C49" s="1">
        <v>18.35</v>
      </c>
      <c r="D49" s="1" t="s">
        <v>38</v>
      </c>
      <c r="E49" s="1" t="s">
        <v>89</v>
      </c>
      <c r="F49" s="1" t="s">
        <v>24</v>
      </c>
    </row>
    <row r="50" spans="1:6" ht="21">
      <c r="A50" s="1">
        <v>53.26</v>
      </c>
      <c r="B50" s="1">
        <v>5.32</v>
      </c>
      <c r="C50" s="1">
        <v>19.07</v>
      </c>
      <c r="D50" s="1" t="s">
        <v>26</v>
      </c>
      <c r="E50" s="1" t="s">
        <v>90</v>
      </c>
      <c r="F50" s="1" t="s">
        <v>24</v>
      </c>
    </row>
    <row r="51" spans="1:6" ht="21">
      <c r="A51" s="1">
        <v>48.35</v>
      </c>
      <c r="B51" s="1">
        <v>7.12</v>
      </c>
      <c r="C51" s="1">
        <v>18.56</v>
      </c>
      <c r="D51" s="1" t="s">
        <v>26</v>
      </c>
      <c r="E51" s="1" t="s">
        <v>91</v>
      </c>
      <c r="F51" s="1" t="s">
        <v>24</v>
      </c>
    </row>
    <row r="52" spans="1:6" ht="21">
      <c r="A52" s="1">
        <v>61.02</v>
      </c>
      <c r="B52" s="1">
        <v>11.92</v>
      </c>
      <c r="C52" s="1">
        <v>12.81</v>
      </c>
      <c r="D52" s="1" t="s">
        <v>6</v>
      </c>
      <c r="E52" s="1" t="s">
        <v>92</v>
      </c>
      <c r="F52" s="1" t="s">
        <v>25</v>
      </c>
    </row>
    <row r="53" spans="1:6" ht="21">
      <c r="A53" s="1">
        <v>50.84</v>
      </c>
      <c r="B53" s="1">
        <v>6.18</v>
      </c>
      <c r="C53" s="1">
        <v>19.03</v>
      </c>
      <c r="D53" s="1" t="s">
        <v>26</v>
      </c>
      <c r="E53" s="1" t="s">
        <v>93</v>
      </c>
      <c r="F53" s="1" t="s">
        <v>24</v>
      </c>
    </row>
    <row r="54" spans="1:6" ht="21">
      <c r="A54" s="1">
        <v>61.47</v>
      </c>
      <c r="B54" s="1">
        <v>2.09</v>
      </c>
      <c r="C54" s="1">
        <v>10.95</v>
      </c>
      <c r="D54" s="1" t="s">
        <v>52</v>
      </c>
      <c r="E54" s="1" t="s">
        <v>66</v>
      </c>
      <c r="F54" s="1" t="s">
        <v>25</v>
      </c>
    </row>
    <row r="55" spans="1:6" ht="21">
      <c r="A55" s="1">
        <v>44.3</v>
      </c>
      <c r="B55" s="1">
        <v>9.85</v>
      </c>
      <c r="C55" s="1">
        <v>19.39</v>
      </c>
      <c r="D55" s="1" t="s">
        <v>26</v>
      </c>
      <c r="E55" s="1" t="s">
        <v>94</v>
      </c>
      <c r="F55" s="1" t="s">
        <v>24</v>
      </c>
    </row>
    <row r="56" spans="1:6" ht="21">
      <c r="A56" s="1">
        <v>54.35</v>
      </c>
      <c r="B56" s="1">
        <v>4.39</v>
      </c>
      <c r="C56" s="1">
        <v>16.69</v>
      </c>
      <c r="D56" s="1" t="s">
        <v>95</v>
      </c>
      <c r="E56" s="1" t="s">
        <v>96</v>
      </c>
      <c r="F56" s="1" t="s">
        <v>74</v>
      </c>
    </row>
    <row r="57" spans="1:6" ht="21">
      <c r="A57" s="1">
        <v>62.92</v>
      </c>
      <c r="B57" s="1">
        <v>1.6</v>
      </c>
      <c r="C57" s="1">
        <v>10.37</v>
      </c>
      <c r="D57" s="1" t="s">
        <v>29</v>
      </c>
      <c r="E57" s="1" t="s">
        <v>97</v>
      </c>
      <c r="F57" s="1" t="s">
        <v>25</v>
      </c>
    </row>
    <row r="58" spans="1:14" ht="21">
      <c r="A58" s="1">
        <v>51.11</v>
      </c>
      <c r="B58" s="1">
        <v>7.07</v>
      </c>
      <c r="C58" s="1">
        <v>19.54</v>
      </c>
      <c r="D58" s="1" t="s">
        <v>27</v>
      </c>
      <c r="E58" s="1" t="s">
        <v>98</v>
      </c>
      <c r="F58" s="1" t="s">
        <v>24</v>
      </c>
      <c r="M58" s="1">
        <v>4.58</v>
      </c>
      <c r="N58" s="1">
        <v>16.94</v>
      </c>
    </row>
    <row r="59" spans="1:6" ht="21">
      <c r="A59" s="1">
        <v>49.86</v>
      </c>
      <c r="B59" s="1">
        <v>7.2</v>
      </c>
      <c r="C59" s="1">
        <v>18.35</v>
      </c>
      <c r="D59" s="1" t="s">
        <v>27</v>
      </c>
      <c r="E59" s="1" t="s">
        <v>99</v>
      </c>
      <c r="F59" s="1" t="s">
        <v>24</v>
      </c>
    </row>
    <row r="60" spans="1:5" ht="21">
      <c r="A60" s="1">
        <v>55.81</v>
      </c>
      <c r="B60" s="1">
        <v>4.58</v>
      </c>
      <c r="C60" s="1">
        <v>16.94</v>
      </c>
      <c r="D60" s="6" t="s">
        <v>1</v>
      </c>
      <c r="E60" s="1" t="s">
        <v>100</v>
      </c>
    </row>
    <row r="61" spans="1:6" ht="21">
      <c r="A61" s="1">
        <v>51.72</v>
      </c>
      <c r="B61" s="1">
        <v>5.67</v>
      </c>
      <c r="C61" s="1">
        <v>18.54</v>
      </c>
      <c r="D61" s="6" t="s">
        <v>51</v>
      </c>
      <c r="E61" s="1" t="s">
        <v>102</v>
      </c>
      <c r="F61" s="1" t="s">
        <v>24</v>
      </c>
    </row>
    <row r="62" spans="1:6" ht="21">
      <c r="A62" s="1">
        <v>52.75</v>
      </c>
      <c r="B62" s="1">
        <v>6.34</v>
      </c>
      <c r="C62" s="1">
        <v>17.74</v>
      </c>
      <c r="D62" s="1" t="s">
        <v>26</v>
      </c>
      <c r="E62" s="1" t="s">
        <v>103</v>
      </c>
      <c r="F62" s="1" t="s">
        <v>24</v>
      </c>
    </row>
    <row r="63" spans="1:6" ht="21">
      <c r="A63" s="1">
        <v>49</v>
      </c>
      <c r="B63" s="1">
        <v>8.31</v>
      </c>
      <c r="C63" s="1">
        <v>19.59</v>
      </c>
      <c r="D63" s="1" t="s">
        <v>101</v>
      </c>
      <c r="E63" s="1" t="s">
        <v>106</v>
      </c>
      <c r="F63" s="1" t="s">
        <v>24</v>
      </c>
    </row>
    <row r="64" spans="1:6" ht="21">
      <c r="A64" s="1">
        <v>48.89</v>
      </c>
      <c r="B64" s="1">
        <v>8.38</v>
      </c>
      <c r="C64" s="1">
        <v>18.99</v>
      </c>
      <c r="D64" s="1" t="s">
        <v>27</v>
      </c>
      <c r="E64" s="1" t="s">
        <v>107</v>
      </c>
      <c r="F64" s="1" t="s">
        <v>24</v>
      </c>
    </row>
    <row r="65" spans="1:6" ht="21">
      <c r="A65" s="1">
        <v>54.71</v>
      </c>
      <c r="B65" s="1">
        <v>4.48</v>
      </c>
      <c r="C65" s="1">
        <v>15.72</v>
      </c>
      <c r="D65" s="1" t="s">
        <v>27</v>
      </c>
      <c r="E65" s="1" t="s">
        <v>108</v>
      </c>
      <c r="F65" s="1" t="s">
        <v>24</v>
      </c>
    </row>
  </sheetData>
  <sheetProtection/>
  <dataValidations count="4">
    <dataValidation type="list" allowBlank="1" showInputMessage="1" showErrorMessage="1" sqref="F3:F6550">
      <formula1>$S$1:$S$1</formula1>
    </dataValidation>
    <dataValidation type="list" allowBlank="1" showInputMessage="1" showErrorMessage="1" sqref="D60:D61 D29 D25 D31:D33 D10:D16 D21:D22 D4630:D6775">
      <formula1>$R$1:$R$4</formula1>
    </dataValidation>
    <dataValidation type="list" allowBlank="1" showInputMessage="1" showErrorMessage="1" sqref="D17 D24 D20">
      <formula1>$R$1:$R$5</formula1>
    </dataValidation>
    <dataValidation type="list" allowBlank="1" showInputMessage="1" sqref="D34:D36 E57 D53:D59 E36 D62:D4629 D43:D44 D26:D28 D38:D41 D47:D51">
      <formula1>$R$1:$R$4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30" customHeight="1">
      <c r="A1" s="12" t="s">
        <v>109</v>
      </c>
    </row>
    <row r="2" spans="1:6" ht="21">
      <c r="A2" s="1" t="s">
        <v>7</v>
      </c>
      <c r="B2" s="1" t="s">
        <v>8</v>
      </c>
      <c r="C2" s="1" t="s">
        <v>9</v>
      </c>
      <c r="D2" s="1" t="s">
        <v>2</v>
      </c>
      <c r="E2" s="1" t="s">
        <v>0</v>
      </c>
      <c r="F2" s="1" t="s">
        <v>12</v>
      </c>
    </row>
    <row r="3" spans="1:6" ht="21">
      <c r="A3" s="1" t="s">
        <v>3</v>
      </c>
      <c r="B3" s="1" t="s">
        <v>4</v>
      </c>
      <c r="C3" s="1" t="s">
        <v>5</v>
      </c>
      <c r="D3" s="1"/>
      <c r="E3" s="1"/>
      <c r="F3" s="1"/>
    </row>
    <row r="4" spans="1:6" ht="21">
      <c r="A4" s="1">
        <v>63.74</v>
      </c>
      <c r="B4" s="1">
        <v>1.08</v>
      </c>
      <c r="C4" s="1">
        <v>10.71</v>
      </c>
      <c r="D4" s="6" t="s">
        <v>1</v>
      </c>
      <c r="E4" s="1" t="s">
        <v>54</v>
      </c>
      <c r="F4" s="1" t="s">
        <v>25</v>
      </c>
    </row>
    <row r="5" spans="1:6" ht="21">
      <c r="A5" s="1">
        <v>63.4</v>
      </c>
      <c r="B5" s="1">
        <v>3.8</v>
      </c>
      <c r="C5" s="1">
        <v>10.74</v>
      </c>
      <c r="D5" s="6" t="s">
        <v>26</v>
      </c>
      <c r="E5" s="1" t="s">
        <v>58</v>
      </c>
      <c r="F5" s="1" t="s">
        <v>25</v>
      </c>
    </row>
    <row r="6" spans="1:6" ht="21">
      <c r="A6" s="1">
        <v>62.92</v>
      </c>
      <c r="B6" s="1">
        <v>1.6</v>
      </c>
      <c r="C6" s="1">
        <v>10.37</v>
      </c>
      <c r="D6" s="1" t="s">
        <v>29</v>
      </c>
      <c r="E6" s="1" t="s">
        <v>97</v>
      </c>
      <c r="F6" s="1" t="s">
        <v>25</v>
      </c>
    </row>
    <row r="7" spans="1:6" ht="21">
      <c r="A7" s="1">
        <v>62.19</v>
      </c>
      <c r="B7" s="1">
        <v>3.31</v>
      </c>
      <c r="C7" s="1">
        <v>10.61</v>
      </c>
      <c r="D7" s="6" t="s">
        <v>29</v>
      </c>
      <c r="E7" s="1" t="s">
        <v>59</v>
      </c>
      <c r="F7" s="1" t="s">
        <v>25</v>
      </c>
    </row>
    <row r="8" spans="1:6" ht="21">
      <c r="A8" s="1">
        <v>62</v>
      </c>
      <c r="B8" s="1">
        <v>2.83</v>
      </c>
      <c r="C8" s="1">
        <v>9.6</v>
      </c>
      <c r="D8" s="1" t="s">
        <v>36</v>
      </c>
      <c r="E8" s="1" t="s">
        <v>44</v>
      </c>
      <c r="F8" s="1" t="s">
        <v>24</v>
      </c>
    </row>
    <row r="9" spans="1:6" ht="21">
      <c r="A9" s="1">
        <v>61.47</v>
      </c>
      <c r="B9" s="1">
        <v>2.09</v>
      </c>
      <c r="C9" s="1">
        <v>10.95</v>
      </c>
      <c r="D9" s="1" t="s">
        <v>52</v>
      </c>
      <c r="E9" s="1" t="s">
        <v>66</v>
      </c>
      <c r="F9" s="1" t="s">
        <v>25</v>
      </c>
    </row>
    <row r="10" spans="1:6" ht="21">
      <c r="A10" s="1">
        <v>61.45</v>
      </c>
      <c r="B10" s="1">
        <v>2.49</v>
      </c>
      <c r="C10" s="1">
        <v>10.81</v>
      </c>
      <c r="D10" s="6" t="s">
        <v>51</v>
      </c>
      <c r="E10" s="1" t="s">
        <v>62</v>
      </c>
      <c r="F10" s="1" t="s">
        <v>25</v>
      </c>
    </row>
    <row r="11" spans="1:6" ht="21">
      <c r="A11" s="1">
        <v>61.02</v>
      </c>
      <c r="B11" s="1">
        <v>4.69</v>
      </c>
      <c r="C11" s="1">
        <v>9.61</v>
      </c>
      <c r="D11" s="1" t="s">
        <v>67</v>
      </c>
      <c r="E11" s="1" t="s">
        <v>68</v>
      </c>
      <c r="F11" s="1" t="s">
        <v>25</v>
      </c>
    </row>
    <row r="12" spans="1:6" ht="21">
      <c r="A12" s="1">
        <v>61.02</v>
      </c>
      <c r="B12" s="1">
        <v>11.92</v>
      </c>
      <c r="C12" s="1">
        <v>12.81</v>
      </c>
      <c r="D12" s="1" t="s">
        <v>6</v>
      </c>
      <c r="E12" s="1" t="s">
        <v>92</v>
      </c>
      <c r="F12" s="1" t="s">
        <v>25</v>
      </c>
    </row>
    <row r="13" spans="1:6" ht="21">
      <c r="A13" s="1">
        <v>60.89</v>
      </c>
      <c r="B13" s="1">
        <v>3.13</v>
      </c>
      <c r="C13" s="1">
        <v>15.76</v>
      </c>
      <c r="D13" s="6" t="s">
        <v>26</v>
      </c>
      <c r="E13" s="1" t="s">
        <v>70</v>
      </c>
      <c r="F13" s="1" t="s">
        <v>25</v>
      </c>
    </row>
    <row r="14" spans="1:6" ht="21">
      <c r="A14" s="1">
        <v>59.93</v>
      </c>
      <c r="B14" s="1">
        <v>2.83</v>
      </c>
      <c r="C14" s="1">
        <v>14.9</v>
      </c>
      <c r="D14" s="1" t="s">
        <v>1</v>
      </c>
      <c r="E14" s="1" t="s">
        <v>82</v>
      </c>
      <c r="F14" s="1" t="s">
        <v>24</v>
      </c>
    </row>
    <row r="15" spans="1:6" ht="21">
      <c r="A15" s="1">
        <v>59.9</v>
      </c>
      <c r="B15" s="1">
        <v>2.85</v>
      </c>
      <c r="C15" s="1">
        <v>11.5</v>
      </c>
      <c r="D15" s="6" t="s">
        <v>26</v>
      </c>
      <c r="E15" s="1" t="s">
        <v>71</v>
      </c>
      <c r="F15" s="1" t="s">
        <v>25</v>
      </c>
    </row>
    <row r="16" spans="1:6" ht="21">
      <c r="A16" s="1">
        <v>58.66</v>
      </c>
      <c r="B16" s="1">
        <v>4.49</v>
      </c>
      <c r="C16" s="1">
        <v>13.25</v>
      </c>
      <c r="D16" s="1" t="s">
        <v>67</v>
      </c>
      <c r="E16" s="1" t="s">
        <v>61</v>
      </c>
      <c r="F16" s="1" t="s">
        <v>25</v>
      </c>
    </row>
    <row r="17" spans="1:6" ht="21">
      <c r="A17" s="1">
        <v>58.47</v>
      </c>
      <c r="B17" s="1">
        <v>4.32</v>
      </c>
      <c r="C17" s="1">
        <v>16.74</v>
      </c>
      <c r="D17" s="6" t="s">
        <v>1</v>
      </c>
      <c r="E17" s="1" t="s">
        <v>47</v>
      </c>
      <c r="F17" s="1" t="s">
        <v>25</v>
      </c>
    </row>
    <row r="18" spans="1:6" ht="21">
      <c r="A18" s="1">
        <v>58.32</v>
      </c>
      <c r="B18" s="1">
        <v>1.12</v>
      </c>
      <c r="C18" s="1">
        <v>19.52</v>
      </c>
      <c r="D18" s="6" t="s">
        <v>1</v>
      </c>
      <c r="E18" s="10" t="s">
        <v>49</v>
      </c>
      <c r="F18" s="1" t="s">
        <v>25</v>
      </c>
    </row>
    <row r="19" spans="1:6" ht="21">
      <c r="A19" s="1">
        <v>58.32</v>
      </c>
      <c r="B19" s="1">
        <v>4.57</v>
      </c>
      <c r="C19" s="1">
        <v>14.35</v>
      </c>
      <c r="D19" s="6" t="s">
        <v>29</v>
      </c>
      <c r="E19" s="1" t="s">
        <v>75</v>
      </c>
      <c r="F19" s="1" t="s">
        <v>25</v>
      </c>
    </row>
    <row r="20" spans="1:6" ht="21">
      <c r="A20" s="1">
        <v>57.55</v>
      </c>
      <c r="B20" s="1">
        <v>3.53</v>
      </c>
      <c r="C20" s="1">
        <v>14.02</v>
      </c>
      <c r="D20" s="6" t="s">
        <v>64</v>
      </c>
      <c r="E20" s="1" t="s">
        <v>66</v>
      </c>
      <c r="F20" s="1" t="s">
        <v>25</v>
      </c>
    </row>
    <row r="21" spans="1:6" ht="21">
      <c r="A21" s="1">
        <v>57.39</v>
      </c>
      <c r="B21" s="1">
        <v>5.92</v>
      </c>
      <c r="C21" s="1">
        <v>17.55</v>
      </c>
      <c r="D21" s="6" t="s">
        <v>6</v>
      </c>
      <c r="E21" s="1" t="s">
        <v>45</v>
      </c>
      <c r="F21" s="1" t="s">
        <v>25</v>
      </c>
    </row>
    <row r="22" spans="1:6" ht="21">
      <c r="A22" s="1">
        <v>57.23</v>
      </c>
      <c r="B22" s="1">
        <v>5.89</v>
      </c>
      <c r="C22" s="1">
        <v>13.94</v>
      </c>
      <c r="D22" s="6" t="s">
        <v>28</v>
      </c>
      <c r="E22" s="1" t="s">
        <v>104</v>
      </c>
      <c r="F22" s="1" t="s">
        <v>25</v>
      </c>
    </row>
    <row r="23" spans="1:6" ht="21">
      <c r="A23" s="1">
        <v>57.1</v>
      </c>
      <c r="B23" s="1">
        <v>3.37</v>
      </c>
      <c r="C23" s="1">
        <v>14.76</v>
      </c>
      <c r="D23" s="1" t="s">
        <v>1</v>
      </c>
      <c r="E23" s="1" t="s">
        <v>88</v>
      </c>
      <c r="F23" s="1" t="s">
        <v>25</v>
      </c>
    </row>
    <row r="24" spans="1:6" ht="21">
      <c r="A24" s="1">
        <v>56.93</v>
      </c>
      <c r="B24" s="1">
        <v>3.38</v>
      </c>
      <c r="C24" s="1">
        <v>16.06</v>
      </c>
      <c r="D24" s="6" t="s">
        <v>26</v>
      </c>
      <c r="E24" s="6" t="s">
        <v>76</v>
      </c>
      <c r="F24" s="1" t="s">
        <v>25</v>
      </c>
    </row>
    <row r="25" spans="1:6" ht="21">
      <c r="A25" s="1">
        <v>56.3</v>
      </c>
      <c r="B25" s="1">
        <v>5.25</v>
      </c>
      <c r="C25" s="1">
        <v>17.45</v>
      </c>
      <c r="D25" s="6" t="s">
        <v>27</v>
      </c>
      <c r="E25" s="10" t="s">
        <v>50</v>
      </c>
      <c r="F25" s="1" t="s">
        <v>25</v>
      </c>
    </row>
    <row r="26" spans="1:6" ht="21">
      <c r="A26" s="1">
        <v>55.81</v>
      </c>
      <c r="B26" s="1">
        <v>4.58</v>
      </c>
      <c r="C26" s="1">
        <v>16.94</v>
      </c>
      <c r="D26" s="6" t="s">
        <v>1</v>
      </c>
      <c r="E26" s="1" t="s">
        <v>100</v>
      </c>
      <c r="F26" s="1"/>
    </row>
    <row r="27" spans="1:6" ht="21">
      <c r="A27" s="1">
        <v>55.66</v>
      </c>
      <c r="B27" s="1">
        <v>5.55</v>
      </c>
      <c r="C27" s="1">
        <v>17.71</v>
      </c>
      <c r="D27" s="6" t="s">
        <v>1</v>
      </c>
      <c r="E27" s="1" t="s">
        <v>63</v>
      </c>
      <c r="F27" s="1" t="s">
        <v>25</v>
      </c>
    </row>
    <row r="28" spans="1:6" ht="21">
      <c r="A28" s="1">
        <v>54.83</v>
      </c>
      <c r="B28" s="1">
        <v>5.7</v>
      </c>
      <c r="C28" s="1">
        <v>18.45</v>
      </c>
      <c r="D28" s="6" t="s">
        <v>51</v>
      </c>
      <c r="E28" s="1" t="s">
        <v>53</v>
      </c>
      <c r="F28" s="1" t="s">
        <v>24</v>
      </c>
    </row>
    <row r="29" spans="1:6" ht="21">
      <c r="A29" s="1">
        <v>54.75</v>
      </c>
      <c r="B29" s="1">
        <v>6.4</v>
      </c>
      <c r="C29" s="1">
        <v>15.38</v>
      </c>
      <c r="D29" s="1" t="s">
        <v>36</v>
      </c>
      <c r="E29" s="1" t="s">
        <v>43</v>
      </c>
      <c r="F29" s="1" t="s">
        <v>24</v>
      </c>
    </row>
    <row r="30" spans="1:6" ht="21">
      <c r="A30" s="1">
        <v>54.71</v>
      </c>
      <c r="B30" s="1">
        <v>5.86</v>
      </c>
      <c r="C30" s="1">
        <v>18.44</v>
      </c>
      <c r="D30" s="6" t="s">
        <v>27</v>
      </c>
      <c r="E30" s="1" t="s">
        <v>80</v>
      </c>
      <c r="F30" s="1" t="s">
        <v>24</v>
      </c>
    </row>
    <row r="31" spans="1:6" ht="21">
      <c r="A31" s="1">
        <v>54.71</v>
      </c>
      <c r="B31" s="1">
        <v>4.48</v>
      </c>
      <c r="C31" s="1">
        <v>15.72</v>
      </c>
      <c r="D31" s="1" t="s">
        <v>27</v>
      </c>
      <c r="E31" s="1" t="s">
        <v>108</v>
      </c>
      <c r="F31" s="1" t="s">
        <v>24</v>
      </c>
    </row>
    <row r="32" spans="1:6" ht="21">
      <c r="A32" s="1">
        <v>54.66</v>
      </c>
      <c r="B32" s="1">
        <v>8.15</v>
      </c>
      <c r="C32" s="1">
        <v>16.1</v>
      </c>
      <c r="D32" s="6" t="s">
        <v>51</v>
      </c>
      <c r="E32" s="1" t="s">
        <v>57</v>
      </c>
      <c r="F32" s="1" t="s">
        <v>24</v>
      </c>
    </row>
    <row r="33" spans="1:6" ht="21">
      <c r="A33" s="1">
        <v>54.38</v>
      </c>
      <c r="B33" s="1">
        <v>6.62</v>
      </c>
      <c r="C33" s="1">
        <v>16.72</v>
      </c>
      <c r="D33" s="6" t="s">
        <v>10</v>
      </c>
      <c r="E33" s="1" t="s">
        <v>78</v>
      </c>
      <c r="F33" s="1" t="s">
        <v>24</v>
      </c>
    </row>
    <row r="34" spans="1:6" ht="21">
      <c r="A34" s="1">
        <v>54.35</v>
      </c>
      <c r="B34" s="1">
        <v>4.39</v>
      </c>
      <c r="C34" s="1">
        <v>16.69</v>
      </c>
      <c r="D34" s="1" t="s">
        <v>95</v>
      </c>
      <c r="E34" s="1" t="s">
        <v>96</v>
      </c>
      <c r="F34" s="1" t="s">
        <v>11</v>
      </c>
    </row>
    <row r="35" spans="1:6" ht="21">
      <c r="A35" s="1">
        <v>54.21</v>
      </c>
      <c r="B35" s="1">
        <v>6</v>
      </c>
      <c r="C35" s="1">
        <v>17.86</v>
      </c>
      <c r="D35" s="6" t="s">
        <v>28</v>
      </c>
      <c r="E35" s="1" t="s">
        <v>69</v>
      </c>
      <c r="F35" s="1" t="s">
        <v>25</v>
      </c>
    </row>
    <row r="36" spans="1:6" ht="21">
      <c r="A36" s="1">
        <v>53.49</v>
      </c>
      <c r="B36" s="1">
        <v>4.99</v>
      </c>
      <c r="C36" s="1">
        <v>16.48</v>
      </c>
      <c r="D36" s="6" t="s">
        <v>83</v>
      </c>
      <c r="E36" s="1" t="s">
        <v>84</v>
      </c>
      <c r="F36" s="1" t="s">
        <v>25</v>
      </c>
    </row>
    <row r="37" spans="1:6" ht="21">
      <c r="A37" s="1">
        <v>53.26</v>
      </c>
      <c r="B37" s="1">
        <v>5.32</v>
      </c>
      <c r="C37" s="1">
        <v>19.07</v>
      </c>
      <c r="D37" s="1" t="s">
        <v>26</v>
      </c>
      <c r="E37" s="1" t="s">
        <v>90</v>
      </c>
      <c r="F37" s="1" t="s">
        <v>24</v>
      </c>
    </row>
    <row r="38" spans="1:6" ht="21">
      <c r="A38" s="1">
        <v>52.87</v>
      </c>
      <c r="B38" s="1">
        <v>6.12</v>
      </c>
      <c r="C38" s="1">
        <v>17.27</v>
      </c>
      <c r="D38" s="1" t="s">
        <v>36</v>
      </c>
      <c r="E38" s="1" t="s">
        <v>37</v>
      </c>
      <c r="F38" s="1" t="s">
        <v>24</v>
      </c>
    </row>
    <row r="39" spans="1:6" ht="21">
      <c r="A39" s="1">
        <v>52.75</v>
      </c>
      <c r="B39" s="1">
        <v>6.34</v>
      </c>
      <c r="C39" s="1">
        <v>17.74</v>
      </c>
      <c r="D39" s="1" t="s">
        <v>26</v>
      </c>
      <c r="E39" s="1" t="s">
        <v>103</v>
      </c>
      <c r="F39" s="1" t="s">
        <v>24</v>
      </c>
    </row>
    <row r="40" spans="1:6" ht="21">
      <c r="A40" s="1">
        <v>51.8</v>
      </c>
      <c r="B40" s="1">
        <v>8.33</v>
      </c>
      <c r="C40" s="1">
        <v>15.78</v>
      </c>
      <c r="D40" s="6" t="s">
        <v>1</v>
      </c>
      <c r="E40" s="1" t="s">
        <v>48</v>
      </c>
      <c r="F40" s="1" t="s">
        <v>24</v>
      </c>
    </row>
    <row r="41" spans="1:6" ht="21">
      <c r="A41" s="1">
        <v>51.72</v>
      </c>
      <c r="B41" s="1">
        <v>5.67</v>
      </c>
      <c r="C41" s="1">
        <v>18.54</v>
      </c>
      <c r="D41" s="6" t="s">
        <v>51</v>
      </c>
      <c r="E41" s="1" t="s">
        <v>102</v>
      </c>
      <c r="F41" s="1" t="s">
        <v>24</v>
      </c>
    </row>
    <row r="42" spans="1:6" ht="21">
      <c r="A42" s="1">
        <v>51.71</v>
      </c>
      <c r="B42" s="1">
        <v>7.82</v>
      </c>
      <c r="C42" s="1">
        <v>19.3</v>
      </c>
      <c r="D42" s="6" t="s">
        <v>52</v>
      </c>
      <c r="E42" s="1" t="s">
        <v>105</v>
      </c>
      <c r="F42" s="1" t="s">
        <v>24</v>
      </c>
    </row>
    <row r="43" spans="1:6" ht="21">
      <c r="A43" s="1">
        <v>51.67</v>
      </c>
      <c r="B43" s="1">
        <v>7.39</v>
      </c>
      <c r="C43" s="1">
        <v>15.56</v>
      </c>
      <c r="D43" s="1" t="s">
        <v>36</v>
      </c>
      <c r="E43" s="1" t="s">
        <v>42</v>
      </c>
      <c r="F43" s="1" t="s">
        <v>11</v>
      </c>
    </row>
    <row r="44" spans="1:6" ht="21">
      <c r="A44" s="1">
        <v>51.37</v>
      </c>
      <c r="B44" s="1">
        <v>7.84</v>
      </c>
      <c r="C44" s="1">
        <v>18.21</v>
      </c>
      <c r="D44" s="1" t="s">
        <v>60</v>
      </c>
      <c r="E44" s="1" t="s">
        <v>77</v>
      </c>
      <c r="F44" s="1" t="s">
        <v>24</v>
      </c>
    </row>
    <row r="45" spans="1:6" ht="21">
      <c r="A45" s="1">
        <v>51.11</v>
      </c>
      <c r="B45" s="1">
        <v>7.07</v>
      </c>
      <c r="C45" s="1">
        <v>19.54</v>
      </c>
      <c r="D45" s="1" t="s">
        <v>27</v>
      </c>
      <c r="E45" s="1" t="s">
        <v>98</v>
      </c>
      <c r="F45" s="1" t="s">
        <v>24</v>
      </c>
    </row>
    <row r="46" spans="1:6" ht="21">
      <c r="A46" s="1">
        <v>50.84</v>
      </c>
      <c r="B46" s="1">
        <v>6.18</v>
      </c>
      <c r="C46" s="1">
        <v>19.03</v>
      </c>
      <c r="D46" s="1" t="s">
        <v>26</v>
      </c>
      <c r="E46" s="1" t="s">
        <v>93</v>
      </c>
      <c r="F46" s="1" t="s">
        <v>24</v>
      </c>
    </row>
    <row r="47" spans="1:6" ht="21">
      <c r="A47" s="1">
        <v>50.81</v>
      </c>
      <c r="B47" s="1">
        <v>6.85</v>
      </c>
      <c r="C47" s="1">
        <v>20.83</v>
      </c>
      <c r="D47" s="6" t="s">
        <v>29</v>
      </c>
      <c r="E47" s="1" t="s">
        <v>87</v>
      </c>
      <c r="F47" s="1" t="s">
        <v>24</v>
      </c>
    </row>
    <row r="48" spans="1:6" ht="21">
      <c r="A48" s="1">
        <v>50.47</v>
      </c>
      <c r="B48" s="1">
        <v>7.3</v>
      </c>
      <c r="C48" s="1">
        <v>17.12</v>
      </c>
      <c r="D48" s="6" t="s">
        <v>1</v>
      </c>
      <c r="E48" s="1" t="s">
        <v>47</v>
      </c>
      <c r="F48" s="1" t="s">
        <v>24</v>
      </c>
    </row>
    <row r="49" spans="1:6" ht="21">
      <c r="A49" s="1">
        <v>50.44</v>
      </c>
      <c r="B49" s="1">
        <v>7.22</v>
      </c>
      <c r="C49" s="1">
        <v>17.64</v>
      </c>
      <c r="D49" s="6" t="s">
        <v>72</v>
      </c>
      <c r="E49" s="1" t="s">
        <v>73</v>
      </c>
      <c r="F49" s="1" t="s">
        <v>11</v>
      </c>
    </row>
    <row r="50" spans="1:6" ht="21">
      <c r="A50" s="1">
        <v>50.34</v>
      </c>
      <c r="B50" s="1">
        <v>8.38</v>
      </c>
      <c r="C50" s="1">
        <v>19.71</v>
      </c>
      <c r="D50" s="6" t="s">
        <v>64</v>
      </c>
      <c r="E50" s="1" t="s">
        <v>65</v>
      </c>
      <c r="F50" s="1" t="s">
        <v>24</v>
      </c>
    </row>
    <row r="51" spans="1:6" ht="21">
      <c r="A51" s="1">
        <v>50.1</v>
      </c>
      <c r="B51" s="1">
        <v>8.3</v>
      </c>
      <c r="C51" s="1">
        <v>17.56</v>
      </c>
      <c r="D51" s="6" t="s">
        <v>10</v>
      </c>
      <c r="E51" s="1" t="s">
        <v>46</v>
      </c>
      <c r="F51" s="1" t="s">
        <v>24</v>
      </c>
    </row>
    <row r="52" spans="1:6" ht="21">
      <c r="A52" s="1">
        <v>49.86</v>
      </c>
      <c r="B52" s="1">
        <v>7.2</v>
      </c>
      <c r="C52" s="1">
        <v>18.35</v>
      </c>
      <c r="D52" s="1" t="s">
        <v>27</v>
      </c>
      <c r="E52" s="1" t="s">
        <v>99</v>
      </c>
      <c r="F52" s="1" t="s">
        <v>24</v>
      </c>
    </row>
    <row r="53" spans="1:6" ht="21">
      <c r="A53" s="1">
        <v>49.24</v>
      </c>
      <c r="B53" s="1">
        <v>6.89</v>
      </c>
      <c r="C53" s="1">
        <v>19.93</v>
      </c>
      <c r="D53" s="6" t="s">
        <v>83</v>
      </c>
      <c r="E53" s="1" t="s">
        <v>75</v>
      </c>
      <c r="F53" s="1" t="s">
        <v>24</v>
      </c>
    </row>
    <row r="54" spans="1:6" ht="21">
      <c r="A54" s="1">
        <v>49</v>
      </c>
      <c r="B54" s="1">
        <v>8.31</v>
      </c>
      <c r="C54" s="1">
        <v>19.59</v>
      </c>
      <c r="D54" s="1" t="s">
        <v>101</v>
      </c>
      <c r="E54" s="1" t="s">
        <v>106</v>
      </c>
      <c r="F54" s="1" t="s">
        <v>24</v>
      </c>
    </row>
    <row r="55" spans="1:6" ht="21">
      <c r="A55" s="1">
        <v>48.89</v>
      </c>
      <c r="B55" s="1">
        <v>8.38</v>
      </c>
      <c r="C55" s="1">
        <v>18.99</v>
      </c>
      <c r="D55" s="1" t="s">
        <v>27</v>
      </c>
      <c r="E55" s="1" t="s">
        <v>107</v>
      </c>
      <c r="F55" s="1" t="s">
        <v>24</v>
      </c>
    </row>
    <row r="56" spans="1:6" ht="21">
      <c r="A56" s="1">
        <v>48.88</v>
      </c>
      <c r="B56" s="1">
        <v>7.46</v>
      </c>
      <c r="C56" s="1">
        <v>17.03</v>
      </c>
      <c r="D56" s="1" t="s">
        <v>36</v>
      </c>
      <c r="E56" s="1" t="s">
        <v>41</v>
      </c>
      <c r="F56" s="1" t="s">
        <v>11</v>
      </c>
    </row>
    <row r="57" spans="1:6" ht="21">
      <c r="A57" s="1">
        <v>48.35</v>
      </c>
      <c r="B57" s="1">
        <v>7.12</v>
      </c>
      <c r="C57" s="1">
        <v>18.56</v>
      </c>
      <c r="D57" s="1" t="s">
        <v>26</v>
      </c>
      <c r="E57" s="1" t="s">
        <v>91</v>
      </c>
      <c r="F57" s="1" t="s">
        <v>24</v>
      </c>
    </row>
    <row r="58" spans="1:6" ht="21">
      <c r="A58" s="1">
        <v>48.27</v>
      </c>
      <c r="B58" s="1">
        <v>8.21</v>
      </c>
      <c r="C58" s="1">
        <v>16.69</v>
      </c>
      <c r="D58" s="1" t="s">
        <v>36</v>
      </c>
      <c r="E58" s="1" t="s">
        <v>39</v>
      </c>
      <c r="F58" s="1" t="s">
        <v>24</v>
      </c>
    </row>
    <row r="59" spans="1:6" ht="21">
      <c r="A59" s="1">
        <v>47.35</v>
      </c>
      <c r="B59" s="1">
        <v>11.25</v>
      </c>
      <c r="C59" s="1">
        <v>14.46</v>
      </c>
      <c r="D59" s="1" t="s">
        <v>1</v>
      </c>
      <c r="E59" s="1" t="s">
        <v>85</v>
      </c>
      <c r="F59" s="1" t="s">
        <v>24</v>
      </c>
    </row>
    <row r="60" spans="1:6" ht="21">
      <c r="A60" s="1">
        <v>46.92</v>
      </c>
      <c r="B60" s="1">
        <v>6.67</v>
      </c>
      <c r="C60" s="1">
        <v>17.62</v>
      </c>
      <c r="D60" s="6" t="s">
        <v>27</v>
      </c>
      <c r="E60" s="1" t="s">
        <v>79</v>
      </c>
      <c r="F60" s="1" t="s">
        <v>24</v>
      </c>
    </row>
    <row r="61" spans="1:6" ht="21">
      <c r="A61" s="1">
        <v>46.72</v>
      </c>
      <c r="B61" s="1">
        <v>9.39</v>
      </c>
      <c r="C61" s="1">
        <v>19.76</v>
      </c>
      <c r="D61" s="1" t="s">
        <v>16</v>
      </c>
      <c r="E61" s="1" t="s">
        <v>86</v>
      </c>
      <c r="F61" s="1" t="s">
        <v>24</v>
      </c>
    </row>
    <row r="62" spans="1:6" ht="21">
      <c r="A62" s="1">
        <v>46.13</v>
      </c>
      <c r="B62" s="1">
        <v>5.68</v>
      </c>
      <c r="C62" s="1">
        <v>14.35</v>
      </c>
      <c r="D62" s="6" t="s">
        <v>26</v>
      </c>
      <c r="E62" s="1" t="s">
        <v>81</v>
      </c>
      <c r="F62" s="1" t="s">
        <v>24</v>
      </c>
    </row>
    <row r="63" spans="1:6" ht="21">
      <c r="A63" s="1">
        <v>46.1</v>
      </c>
      <c r="B63" s="1">
        <v>8.96</v>
      </c>
      <c r="C63" s="1">
        <v>18.14</v>
      </c>
      <c r="D63" s="1" t="s">
        <v>36</v>
      </c>
      <c r="E63" s="1" t="s">
        <v>40</v>
      </c>
      <c r="F63" s="1" t="s">
        <v>24</v>
      </c>
    </row>
    <row r="64" spans="1:6" ht="21">
      <c r="A64" s="1">
        <v>44.3</v>
      </c>
      <c r="B64" s="1">
        <v>9.85</v>
      </c>
      <c r="C64" s="1">
        <v>19.39</v>
      </c>
      <c r="D64" s="1" t="s">
        <v>26</v>
      </c>
      <c r="E64" s="1" t="s">
        <v>94</v>
      </c>
      <c r="F64" s="1" t="s">
        <v>24</v>
      </c>
    </row>
    <row r="65" spans="1:6" ht="21">
      <c r="A65" s="1">
        <v>44.14</v>
      </c>
      <c r="B65" s="1">
        <v>8.48</v>
      </c>
      <c r="C65" s="1">
        <v>17.34</v>
      </c>
      <c r="D65" s="1" t="s">
        <v>55</v>
      </c>
      <c r="E65" s="1" t="s">
        <v>56</v>
      </c>
      <c r="F65" s="1" t="s">
        <v>24</v>
      </c>
    </row>
    <row r="66" spans="1:6" ht="21">
      <c r="A66" s="1">
        <v>43.17</v>
      </c>
      <c r="B66" s="1">
        <v>9.16</v>
      </c>
      <c r="C66" s="1">
        <v>18.35</v>
      </c>
      <c r="D66" s="1" t="s">
        <v>38</v>
      </c>
      <c r="E66" s="1" t="s">
        <v>89</v>
      </c>
      <c r="F66" s="1" t="s">
        <v>24</v>
      </c>
    </row>
  </sheetData>
  <sheetProtection/>
  <dataValidations count="4">
    <dataValidation type="list" allowBlank="1" showInputMessage="1" sqref="D35:D37 D48:D52 D39:D42 D27:D29 D44:D45 D63:D66 E37 D54:D60 E58">
      <formula1>$R$1:$R$5</formula1>
    </dataValidation>
    <dataValidation type="list" allowBlank="1" showInputMessage="1" showErrorMessage="1" sqref="D18 D21 D25">
      <formula1>$R$1:$R$6</formula1>
    </dataValidation>
    <dataValidation type="list" allowBlank="1" showInputMessage="1" showErrorMessage="1" sqref="D61:D62 D22:D23 D11:D17 D32:D34 D26 D30">
      <formula1>$R$1:$R$5</formula1>
    </dataValidation>
    <dataValidation type="list" allowBlank="1" showInputMessage="1" showErrorMessage="1" sqref="F4:F66">
      <formula1>$S$1:$S$2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I8" sqref="I8"/>
    </sheetView>
  </sheetViews>
  <sheetFormatPr defaultColWidth="9.00390625" defaultRowHeight="13.5"/>
  <sheetData>
    <row r="1" ht="30" customHeight="1">
      <c r="A1" s="12" t="s">
        <v>110</v>
      </c>
    </row>
    <row r="2" spans="1:6" ht="21">
      <c r="A2" s="1" t="s">
        <v>7</v>
      </c>
      <c r="B2" s="1" t="s">
        <v>8</v>
      </c>
      <c r="C2" s="1" t="s">
        <v>9</v>
      </c>
      <c r="D2" s="1" t="s">
        <v>2</v>
      </c>
      <c r="E2" s="1" t="s">
        <v>0</v>
      </c>
      <c r="F2" s="1" t="s">
        <v>12</v>
      </c>
    </row>
    <row r="3" spans="1:6" ht="21">
      <c r="A3" s="1" t="s">
        <v>3</v>
      </c>
      <c r="B3" s="1" t="s">
        <v>4</v>
      </c>
      <c r="C3" s="1" t="s">
        <v>5</v>
      </c>
      <c r="D3" s="1"/>
      <c r="E3" s="1"/>
      <c r="F3" s="1"/>
    </row>
    <row r="4" spans="1:6" ht="21">
      <c r="A4" s="1">
        <v>43.17</v>
      </c>
      <c r="B4" s="1">
        <v>9.16</v>
      </c>
      <c r="C4" s="1">
        <v>18.35</v>
      </c>
      <c r="D4" s="1" t="s">
        <v>38</v>
      </c>
      <c r="E4" s="1" t="s">
        <v>89</v>
      </c>
      <c r="F4" s="1" t="s">
        <v>24</v>
      </c>
    </row>
    <row r="5" spans="1:6" ht="21">
      <c r="A5" s="1">
        <v>44.14</v>
      </c>
      <c r="B5" s="1">
        <v>8.48</v>
      </c>
      <c r="C5" s="1">
        <v>17.34</v>
      </c>
      <c r="D5" s="1" t="s">
        <v>55</v>
      </c>
      <c r="E5" s="1" t="s">
        <v>56</v>
      </c>
      <c r="F5" s="1" t="s">
        <v>24</v>
      </c>
    </row>
    <row r="6" spans="1:6" ht="21">
      <c r="A6" s="1">
        <v>44.3</v>
      </c>
      <c r="B6" s="1">
        <v>9.85</v>
      </c>
      <c r="C6" s="1">
        <v>19.39</v>
      </c>
      <c r="D6" s="1" t="s">
        <v>26</v>
      </c>
      <c r="E6" s="1" t="s">
        <v>94</v>
      </c>
      <c r="F6" s="1" t="s">
        <v>24</v>
      </c>
    </row>
    <row r="7" spans="1:6" ht="21">
      <c r="A7" s="1">
        <v>46.1</v>
      </c>
      <c r="B7" s="1">
        <v>8.96</v>
      </c>
      <c r="C7" s="1">
        <v>18.14</v>
      </c>
      <c r="D7" s="1" t="s">
        <v>36</v>
      </c>
      <c r="E7" s="1" t="s">
        <v>40</v>
      </c>
      <c r="F7" s="1" t="s">
        <v>24</v>
      </c>
    </row>
    <row r="8" spans="1:6" ht="21">
      <c r="A8" s="1">
        <v>46.13</v>
      </c>
      <c r="B8" s="1">
        <v>5.68</v>
      </c>
      <c r="C8" s="1">
        <v>14.35</v>
      </c>
      <c r="D8" s="6" t="s">
        <v>26</v>
      </c>
      <c r="E8" s="1" t="s">
        <v>81</v>
      </c>
      <c r="F8" s="1" t="s">
        <v>24</v>
      </c>
    </row>
    <row r="9" spans="1:6" ht="21">
      <c r="A9" s="1">
        <v>46.72</v>
      </c>
      <c r="B9" s="1">
        <v>9.39</v>
      </c>
      <c r="C9" s="1">
        <v>19.76</v>
      </c>
      <c r="D9" s="1" t="s">
        <v>16</v>
      </c>
      <c r="E9" s="1" t="s">
        <v>86</v>
      </c>
      <c r="F9" s="1" t="s">
        <v>24</v>
      </c>
    </row>
    <row r="10" spans="1:6" ht="21">
      <c r="A10" s="1">
        <v>46.92</v>
      </c>
      <c r="B10" s="1">
        <v>6.67</v>
      </c>
      <c r="C10" s="1">
        <v>17.62</v>
      </c>
      <c r="D10" s="6" t="s">
        <v>27</v>
      </c>
      <c r="E10" s="1" t="s">
        <v>79</v>
      </c>
      <c r="F10" s="1" t="s">
        <v>24</v>
      </c>
    </row>
    <row r="11" spans="1:6" ht="21">
      <c r="A11" s="1">
        <v>47.35</v>
      </c>
      <c r="B11" s="1">
        <v>11.25</v>
      </c>
      <c r="C11" s="1">
        <v>14.46</v>
      </c>
      <c r="D11" s="1" t="s">
        <v>1</v>
      </c>
      <c r="E11" s="1" t="s">
        <v>85</v>
      </c>
      <c r="F11" s="1" t="s">
        <v>24</v>
      </c>
    </row>
    <row r="12" spans="1:6" ht="21">
      <c r="A12" s="1">
        <v>48.27</v>
      </c>
      <c r="B12" s="1">
        <v>8.21</v>
      </c>
      <c r="C12" s="1">
        <v>16.69</v>
      </c>
      <c r="D12" s="1" t="s">
        <v>36</v>
      </c>
      <c r="E12" s="1" t="s">
        <v>39</v>
      </c>
      <c r="F12" s="1" t="s">
        <v>24</v>
      </c>
    </row>
    <row r="13" spans="1:6" ht="21">
      <c r="A13" s="1">
        <v>48.35</v>
      </c>
      <c r="B13" s="1">
        <v>7.12</v>
      </c>
      <c r="C13" s="1">
        <v>18.56</v>
      </c>
      <c r="D13" s="1" t="s">
        <v>26</v>
      </c>
      <c r="E13" s="1" t="s">
        <v>91</v>
      </c>
      <c r="F13" s="1" t="s">
        <v>24</v>
      </c>
    </row>
    <row r="14" spans="1:6" ht="21">
      <c r="A14" s="1">
        <v>48.88</v>
      </c>
      <c r="B14" s="1">
        <v>7.46</v>
      </c>
      <c r="C14" s="1">
        <v>17.03</v>
      </c>
      <c r="D14" s="1" t="s">
        <v>36</v>
      </c>
      <c r="E14" s="1" t="s">
        <v>41</v>
      </c>
      <c r="F14" s="1" t="s">
        <v>11</v>
      </c>
    </row>
    <row r="15" spans="1:6" ht="21">
      <c r="A15" s="1">
        <v>48.89</v>
      </c>
      <c r="B15" s="1">
        <v>8.38</v>
      </c>
      <c r="C15" s="1">
        <v>18.99</v>
      </c>
      <c r="D15" s="1" t="s">
        <v>27</v>
      </c>
      <c r="E15" s="1" t="s">
        <v>107</v>
      </c>
      <c r="F15" s="1" t="s">
        <v>24</v>
      </c>
    </row>
    <row r="16" spans="1:6" ht="21">
      <c r="A16" s="1">
        <v>49</v>
      </c>
      <c r="B16" s="1">
        <v>8.31</v>
      </c>
      <c r="C16" s="1">
        <v>19.59</v>
      </c>
      <c r="D16" s="1" t="s">
        <v>101</v>
      </c>
      <c r="E16" s="1" t="s">
        <v>106</v>
      </c>
      <c r="F16" s="1" t="s">
        <v>24</v>
      </c>
    </row>
    <row r="17" spans="1:6" ht="21">
      <c r="A17" s="1">
        <v>49.24</v>
      </c>
      <c r="B17" s="1">
        <v>6.89</v>
      </c>
      <c r="C17" s="1">
        <v>19.93</v>
      </c>
      <c r="D17" s="6" t="s">
        <v>83</v>
      </c>
      <c r="E17" s="1" t="s">
        <v>75</v>
      </c>
      <c r="F17" s="1" t="s">
        <v>24</v>
      </c>
    </row>
    <row r="18" spans="1:6" ht="21">
      <c r="A18" s="1">
        <v>49.86</v>
      </c>
      <c r="B18" s="1">
        <v>7.2</v>
      </c>
      <c r="C18" s="1">
        <v>18.35</v>
      </c>
      <c r="D18" s="1" t="s">
        <v>27</v>
      </c>
      <c r="E18" s="1" t="s">
        <v>99</v>
      </c>
      <c r="F18" s="1" t="s">
        <v>24</v>
      </c>
    </row>
    <row r="19" spans="1:6" ht="21">
      <c r="A19" s="1">
        <v>50.1</v>
      </c>
      <c r="B19" s="1">
        <v>8.3</v>
      </c>
      <c r="C19" s="1">
        <v>17.56</v>
      </c>
      <c r="D19" s="6" t="s">
        <v>10</v>
      </c>
      <c r="E19" s="1" t="s">
        <v>46</v>
      </c>
      <c r="F19" s="1" t="s">
        <v>24</v>
      </c>
    </row>
    <row r="20" spans="1:6" ht="21">
      <c r="A20" s="1">
        <v>50.34</v>
      </c>
      <c r="B20" s="1">
        <v>8.38</v>
      </c>
      <c r="C20" s="1">
        <v>19.71</v>
      </c>
      <c r="D20" s="6" t="s">
        <v>64</v>
      </c>
      <c r="E20" s="1" t="s">
        <v>65</v>
      </c>
      <c r="F20" s="1" t="s">
        <v>24</v>
      </c>
    </row>
    <row r="21" spans="1:6" ht="21">
      <c r="A21" s="1">
        <v>50.44</v>
      </c>
      <c r="B21" s="1">
        <v>7.22</v>
      </c>
      <c r="C21" s="1">
        <v>17.64</v>
      </c>
      <c r="D21" s="6" t="s">
        <v>72</v>
      </c>
      <c r="E21" s="1" t="s">
        <v>73</v>
      </c>
      <c r="F21" s="1" t="s">
        <v>11</v>
      </c>
    </row>
    <row r="22" spans="1:6" ht="21">
      <c r="A22" s="1">
        <v>50.47</v>
      </c>
      <c r="B22" s="1">
        <v>7.3</v>
      </c>
      <c r="C22" s="1">
        <v>17.12</v>
      </c>
      <c r="D22" s="6" t="s">
        <v>1</v>
      </c>
      <c r="E22" s="1" t="s">
        <v>47</v>
      </c>
      <c r="F22" s="1" t="s">
        <v>24</v>
      </c>
    </row>
    <row r="23" spans="1:6" ht="21">
      <c r="A23" s="1">
        <v>50.81</v>
      </c>
      <c r="B23" s="1">
        <v>6.85</v>
      </c>
      <c r="C23" s="1">
        <v>20.83</v>
      </c>
      <c r="D23" s="6" t="s">
        <v>29</v>
      </c>
      <c r="E23" s="1" t="s">
        <v>87</v>
      </c>
      <c r="F23" s="1" t="s">
        <v>24</v>
      </c>
    </row>
    <row r="24" spans="1:6" ht="21">
      <c r="A24" s="1">
        <v>50.84</v>
      </c>
      <c r="B24" s="1">
        <v>6.18</v>
      </c>
      <c r="C24" s="1">
        <v>19.03</v>
      </c>
      <c r="D24" s="1" t="s">
        <v>26</v>
      </c>
      <c r="E24" s="1" t="s">
        <v>93</v>
      </c>
      <c r="F24" s="1" t="s">
        <v>24</v>
      </c>
    </row>
    <row r="25" spans="1:6" ht="21">
      <c r="A25" s="1">
        <v>51.11</v>
      </c>
      <c r="B25" s="1">
        <v>7.07</v>
      </c>
      <c r="C25" s="1">
        <v>19.54</v>
      </c>
      <c r="D25" s="1" t="s">
        <v>27</v>
      </c>
      <c r="E25" s="1" t="s">
        <v>98</v>
      </c>
      <c r="F25" s="1" t="s">
        <v>24</v>
      </c>
    </row>
    <row r="26" spans="1:6" ht="21">
      <c r="A26" s="1">
        <v>51.37</v>
      </c>
      <c r="B26" s="1">
        <v>7.84</v>
      </c>
      <c r="C26" s="1">
        <v>18.21</v>
      </c>
      <c r="D26" s="1" t="s">
        <v>60</v>
      </c>
      <c r="E26" s="1" t="s">
        <v>77</v>
      </c>
      <c r="F26" s="1" t="s">
        <v>24</v>
      </c>
    </row>
    <row r="27" spans="1:6" ht="21">
      <c r="A27" s="1">
        <v>51.67</v>
      </c>
      <c r="B27" s="1">
        <v>7.39</v>
      </c>
      <c r="C27" s="1">
        <v>15.56</v>
      </c>
      <c r="D27" s="1" t="s">
        <v>36</v>
      </c>
      <c r="E27" s="1" t="s">
        <v>42</v>
      </c>
      <c r="F27" s="1" t="s">
        <v>11</v>
      </c>
    </row>
    <row r="28" spans="1:6" ht="21">
      <c r="A28" s="1">
        <v>51.71</v>
      </c>
      <c r="B28" s="1">
        <v>7.82</v>
      </c>
      <c r="C28" s="1">
        <v>19.3</v>
      </c>
      <c r="D28" s="6" t="s">
        <v>52</v>
      </c>
      <c r="E28" s="1" t="s">
        <v>105</v>
      </c>
      <c r="F28" s="1" t="s">
        <v>24</v>
      </c>
    </row>
    <row r="29" spans="1:6" ht="21">
      <c r="A29" s="1">
        <v>51.72</v>
      </c>
      <c r="B29" s="1">
        <v>5.67</v>
      </c>
      <c r="C29" s="1">
        <v>18.54</v>
      </c>
      <c r="D29" s="6" t="s">
        <v>51</v>
      </c>
      <c r="E29" s="1" t="s">
        <v>102</v>
      </c>
      <c r="F29" s="1" t="s">
        <v>24</v>
      </c>
    </row>
    <row r="30" spans="1:6" ht="21">
      <c r="A30" s="1">
        <v>51.8</v>
      </c>
      <c r="B30" s="1">
        <v>8.33</v>
      </c>
      <c r="C30" s="1">
        <v>15.78</v>
      </c>
      <c r="D30" s="6" t="s">
        <v>1</v>
      </c>
      <c r="E30" s="1" t="s">
        <v>48</v>
      </c>
      <c r="F30" s="1" t="s">
        <v>24</v>
      </c>
    </row>
    <row r="31" spans="1:6" ht="21">
      <c r="A31" s="1">
        <v>52.75</v>
      </c>
      <c r="B31" s="1">
        <v>6.34</v>
      </c>
      <c r="C31" s="1">
        <v>17.74</v>
      </c>
      <c r="D31" s="1" t="s">
        <v>26</v>
      </c>
      <c r="E31" s="1" t="s">
        <v>103</v>
      </c>
      <c r="F31" s="1" t="s">
        <v>24</v>
      </c>
    </row>
    <row r="32" spans="1:6" ht="21">
      <c r="A32" s="1">
        <v>52.87</v>
      </c>
      <c r="B32" s="1">
        <v>6.12</v>
      </c>
      <c r="C32" s="1">
        <v>17.27</v>
      </c>
      <c r="D32" s="1" t="s">
        <v>36</v>
      </c>
      <c r="E32" s="1" t="s">
        <v>37</v>
      </c>
      <c r="F32" s="1" t="s">
        <v>24</v>
      </c>
    </row>
    <row r="33" spans="1:6" ht="21">
      <c r="A33" s="1">
        <v>53.26</v>
      </c>
      <c r="B33" s="1">
        <v>5.32</v>
      </c>
      <c r="C33" s="1">
        <v>19.07</v>
      </c>
      <c r="D33" s="1" t="s">
        <v>26</v>
      </c>
      <c r="E33" s="1" t="s">
        <v>90</v>
      </c>
      <c r="F33" s="1" t="s">
        <v>24</v>
      </c>
    </row>
    <row r="34" spans="1:6" ht="21">
      <c r="A34" s="1">
        <v>53.49</v>
      </c>
      <c r="B34" s="1">
        <v>4.99</v>
      </c>
      <c r="C34" s="1">
        <v>16.48</v>
      </c>
      <c r="D34" s="6" t="s">
        <v>83</v>
      </c>
      <c r="E34" s="1" t="s">
        <v>84</v>
      </c>
      <c r="F34" s="1" t="s">
        <v>25</v>
      </c>
    </row>
    <row r="35" spans="1:6" ht="21">
      <c r="A35" s="1">
        <v>54.21</v>
      </c>
      <c r="B35" s="1">
        <v>6</v>
      </c>
      <c r="C35" s="1">
        <v>17.86</v>
      </c>
      <c r="D35" s="6" t="s">
        <v>28</v>
      </c>
      <c r="E35" s="1" t="s">
        <v>69</v>
      </c>
      <c r="F35" s="1" t="s">
        <v>25</v>
      </c>
    </row>
    <row r="36" spans="1:6" ht="21">
      <c r="A36" s="1">
        <v>54.35</v>
      </c>
      <c r="B36" s="1">
        <v>4.39</v>
      </c>
      <c r="C36" s="1">
        <v>16.69</v>
      </c>
      <c r="D36" s="1" t="s">
        <v>95</v>
      </c>
      <c r="E36" s="1" t="s">
        <v>96</v>
      </c>
      <c r="F36" s="1" t="s">
        <v>11</v>
      </c>
    </row>
    <row r="37" spans="1:6" ht="21">
      <c r="A37" s="1">
        <v>54.38</v>
      </c>
      <c r="B37" s="1">
        <v>6.62</v>
      </c>
      <c r="C37" s="1">
        <v>16.72</v>
      </c>
      <c r="D37" s="6" t="s">
        <v>10</v>
      </c>
      <c r="E37" s="1" t="s">
        <v>78</v>
      </c>
      <c r="F37" s="1" t="s">
        <v>24</v>
      </c>
    </row>
    <row r="38" spans="1:6" ht="21">
      <c r="A38" s="1">
        <v>54.66</v>
      </c>
      <c r="B38" s="1">
        <v>8.15</v>
      </c>
      <c r="C38" s="1">
        <v>16.1</v>
      </c>
      <c r="D38" s="6" t="s">
        <v>51</v>
      </c>
      <c r="E38" s="1" t="s">
        <v>57</v>
      </c>
      <c r="F38" s="1" t="s">
        <v>24</v>
      </c>
    </row>
    <row r="39" spans="1:6" ht="21">
      <c r="A39" s="1">
        <v>54.71</v>
      </c>
      <c r="B39" s="1">
        <v>5.86</v>
      </c>
      <c r="C39" s="1">
        <v>18.44</v>
      </c>
      <c r="D39" s="6" t="s">
        <v>27</v>
      </c>
      <c r="E39" s="1" t="s">
        <v>80</v>
      </c>
      <c r="F39" s="1" t="s">
        <v>24</v>
      </c>
    </row>
    <row r="40" spans="1:6" ht="21">
      <c r="A40" s="1">
        <v>54.71</v>
      </c>
      <c r="B40" s="1">
        <v>4.48</v>
      </c>
      <c r="C40" s="1">
        <v>15.72</v>
      </c>
      <c r="D40" s="1" t="s">
        <v>27</v>
      </c>
      <c r="E40" s="1" t="s">
        <v>108</v>
      </c>
      <c r="F40" s="1" t="s">
        <v>24</v>
      </c>
    </row>
    <row r="41" spans="1:6" ht="21">
      <c r="A41" s="1">
        <v>54.75</v>
      </c>
      <c r="B41" s="1">
        <v>6.4</v>
      </c>
      <c r="C41" s="1">
        <v>15.38</v>
      </c>
      <c r="D41" s="1" t="s">
        <v>36</v>
      </c>
      <c r="E41" s="1" t="s">
        <v>43</v>
      </c>
      <c r="F41" s="1" t="s">
        <v>24</v>
      </c>
    </row>
    <row r="42" spans="1:6" ht="21">
      <c r="A42" s="1">
        <v>54.83</v>
      </c>
      <c r="B42" s="1">
        <v>5.7</v>
      </c>
      <c r="C42" s="1">
        <v>18.45</v>
      </c>
      <c r="D42" s="6" t="s">
        <v>51</v>
      </c>
      <c r="E42" s="1" t="s">
        <v>53</v>
      </c>
      <c r="F42" s="1" t="s">
        <v>24</v>
      </c>
    </row>
    <row r="43" spans="1:6" ht="21">
      <c r="A43" s="1">
        <v>55.66</v>
      </c>
      <c r="B43" s="1">
        <v>5.55</v>
      </c>
      <c r="C43" s="1">
        <v>17.71</v>
      </c>
      <c r="D43" s="6" t="s">
        <v>1</v>
      </c>
      <c r="E43" s="1" t="s">
        <v>63</v>
      </c>
      <c r="F43" s="1" t="s">
        <v>25</v>
      </c>
    </row>
    <row r="44" spans="1:6" ht="21">
      <c r="A44" s="1">
        <v>55.81</v>
      </c>
      <c r="B44" s="1">
        <v>4.58</v>
      </c>
      <c r="C44" s="1">
        <v>16.94</v>
      </c>
      <c r="D44" s="6" t="s">
        <v>1</v>
      </c>
      <c r="E44" s="1" t="s">
        <v>100</v>
      </c>
      <c r="F44" s="1"/>
    </row>
    <row r="45" spans="1:6" ht="21">
      <c r="A45" s="1">
        <v>56.3</v>
      </c>
      <c r="B45" s="1">
        <v>5.25</v>
      </c>
      <c r="C45" s="1">
        <v>17.45</v>
      </c>
      <c r="D45" s="6" t="s">
        <v>27</v>
      </c>
      <c r="E45" s="10" t="s">
        <v>50</v>
      </c>
      <c r="F45" s="1" t="s">
        <v>25</v>
      </c>
    </row>
    <row r="46" spans="1:6" ht="21">
      <c r="A46" s="1">
        <v>56.93</v>
      </c>
      <c r="B46" s="1">
        <v>3.38</v>
      </c>
      <c r="C46" s="1">
        <v>16.06</v>
      </c>
      <c r="D46" s="6" t="s">
        <v>26</v>
      </c>
      <c r="E46" s="6" t="s">
        <v>76</v>
      </c>
      <c r="F46" s="1" t="s">
        <v>25</v>
      </c>
    </row>
    <row r="47" spans="1:6" ht="21">
      <c r="A47" s="1">
        <v>57.1</v>
      </c>
      <c r="B47" s="1">
        <v>3.37</v>
      </c>
      <c r="C47" s="1">
        <v>14.76</v>
      </c>
      <c r="D47" s="1" t="s">
        <v>1</v>
      </c>
      <c r="E47" s="1" t="s">
        <v>88</v>
      </c>
      <c r="F47" s="1" t="s">
        <v>25</v>
      </c>
    </row>
    <row r="48" spans="1:6" ht="21">
      <c r="A48" s="1">
        <v>57.23</v>
      </c>
      <c r="B48" s="1">
        <v>5.89</v>
      </c>
      <c r="C48" s="1">
        <v>13.94</v>
      </c>
      <c r="D48" s="6" t="s">
        <v>28</v>
      </c>
      <c r="E48" s="1" t="s">
        <v>104</v>
      </c>
      <c r="F48" s="1" t="s">
        <v>25</v>
      </c>
    </row>
    <row r="49" spans="1:6" ht="21">
      <c r="A49" s="1">
        <v>57.39</v>
      </c>
      <c r="B49" s="1">
        <v>5.92</v>
      </c>
      <c r="C49" s="1">
        <v>17.55</v>
      </c>
      <c r="D49" s="6" t="s">
        <v>6</v>
      </c>
      <c r="E49" s="1" t="s">
        <v>45</v>
      </c>
      <c r="F49" s="1" t="s">
        <v>25</v>
      </c>
    </row>
    <row r="50" spans="1:6" ht="21">
      <c r="A50" s="1">
        <v>57.55</v>
      </c>
      <c r="B50" s="1">
        <v>3.53</v>
      </c>
      <c r="C50" s="1">
        <v>14.02</v>
      </c>
      <c r="D50" s="6" t="s">
        <v>64</v>
      </c>
      <c r="E50" s="1" t="s">
        <v>66</v>
      </c>
      <c r="F50" s="1" t="s">
        <v>25</v>
      </c>
    </row>
    <row r="51" spans="1:6" ht="21">
      <c r="A51" s="1">
        <v>58.32</v>
      </c>
      <c r="B51" s="1">
        <v>1.12</v>
      </c>
      <c r="C51" s="1">
        <v>19.52</v>
      </c>
      <c r="D51" s="6" t="s">
        <v>1</v>
      </c>
      <c r="E51" s="10" t="s">
        <v>49</v>
      </c>
      <c r="F51" s="1" t="s">
        <v>25</v>
      </c>
    </row>
    <row r="52" spans="1:6" ht="21">
      <c r="A52" s="1">
        <v>58.32</v>
      </c>
      <c r="B52" s="1">
        <v>4.57</v>
      </c>
      <c r="C52" s="1">
        <v>14.35</v>
      </c>
      <c r="D52" s="6" t="s">
        <v>29</v>
      </c>
      <c r="E52" s="1" t="s">
        <v>75</v>
      </c>
      <c r="F52" s="1" t="s">
        <v>25</v>
      </c>
    </row>
    <row r="53" spans="1:6" ht="21">
      <c r="A53" s="1">
        <v>58.47</v>
      </c>
      <c r="B53" s="1">
        <v>4.32</v>
      </c>
      <c r="C53" s="1">
        <v>16.74</v>
      </c>
      <c r="D53" s="6" t="s">
        <v>1</v>
      </c>
      <c r="E53" s="1" t="s">
        <v>47</v>
      </c>
      <c r="F53" s="1" t="s">
        <v>25</v>
      </c>
    </row>
    <row r="54" spans="1:6" ht="21">
      <c r="A54" s="1">
        <v>58.66</v>
      </c>
      <c r="B54" s="1">
        <v>4.49</v>
      </c>
      <c r="C54" s="1">
        <v>13.25</v>
      </c>
      <c r="D54" s="1" t="s">
        <v>67</v>
      </c>
      <c r="E54" s="1" t="s">
        <v>61</v>
      </c>
      <c r="F54" s="1" t="s">
        <v>25</v>
      </c>
    </row>
    <row r="55" spans="1:6" ht="21">
      <c r="A55" s="1">
        <v>59.9</v>
      </c>
      <c r="B55" s="1">
        <v>2.85</v>
      </c>
      <c r="C55" s="1">
        <v>11.5</v>
      </c>
      <c r="D55" s="6" t="s">
        <v>26</v>
      </c>
      <c r="E55" s="1" t="s">
        <v>71</v>
      </c>
      <c r="F55" s="1" t="s">
        <v>25</v>
      </c>
    </row>
    <row r="56" spans="1:6" ht="21">
      <c r="A56" s="1">
        <v>59.93</v>
      </c>
      <c r="B56" s="1">
        <v>2.83</v>
      </c>
      <c r="C56" s="1">
        <v>14.9</v>
      </c>
      <c r="D56" s="1" t="s">
        <v>1</v>
      </c>
      <c r="E56" s="1" t="s">
        <v>82</v>
      </c>
      <c r="F56" s="1" t="s">
        <v>24</v>
      </c>
    </row>
    <row r="57" spans="1:6" ht="21">
      <c r="A57" s="1">
        <v>60.89</v>
      </c>
      <c r="B57" s="1">
        <v>3.13</v>
      </c>
      <c r="C57" s="1">
        <v>15.76</v>
      </c>
      <c r="D57" s="6" t="s">
        <v>26</v>
      </c>
      <c r="E57" s="1" t="s">
        <v>70</v>
      </c>
      <c r="F57" s="1" t="s">
        <v>25</v>
      </c>
    </row>
    <row r="58" spans="1:6" ht="21">
      <c r="A58" s="1">
        <v>61.02</v>
      </c>
      <c r="B58" s="1">
        <v>4.69</v>
      </c>
      <c r="C58" s="1">
        <v>9.61</v>
      </c>
      <c r="D58" s="1" t="s">
        <v>67</v>
      </c>
      <c r="E58" s="1" t="s">
        <v>68</v>
      </c>
      <c r="F58" s="1" t="s">
        <v>25</v>
      </c>
    </row>
    <row r="59" spans="1:6" ht="21">
      <c r="A59" s="1">
        <v>61.02</v>
      </c>
      <c r="B59" s="1">
        <v>11.92</v>
      </c>
      <c r="C59" s="1">
        <v>12.81</v>
      </c>
      <c r="D59" s="1" t="s">
        <v>6</v>
      </c>
      <c r="E59" s="1" t="s">
        <v>92</v>
      </c>
      <c r="F59" s="1" t="s">
        <v>25</v>
      </c>
    </row>
    <row r="60" spans="1:6" ht="21">
      <c r="A60" s="1">
        <v>61.45</v>
      </c>
      <c r="B60" s="1">
        <v>2.49</v>
      </c>
      <c r="C60" s="1">
        <v>10.81</v>
      </c>
      <c r="D60" s="6" t="s">
        <v>51</v>
      </c>
      <c r="E60" s="1" t="s">
        <v>62</v>
      </c>
      <c r="F60" s="1" t="s">
        <v>25</v>
      </c>
    </row>
    <row r="61" spans="1:6" ht="21">
      <c r="A61" s="1">
        <v>61.47</v>
      </c>
      <c r="B61" s="1">
        <v>2.09</v>
      </c>
      <c r="C61" s="1">
        <v>10.95</v>
      </c>
      <c r="D61" s="1" t="s">
        <v>52</v>
      </c>
      <c r="E61" s="1" t="s">
        <v>66</v>
      </c>
      <c r="F61" s="1" t="s">
        <v>25</v>
      </c>
    </row>
    <row r="62" spans="1:6" ht="21">
      <c r="A62" s="1">
        <v>62</v>
      </c>
      <c r="B62" s="1">
        <v>2.83</v>
      </c>
      <c r="C62" s="1">
        <v>9.6</v>
      </c>
      <c r="D62" s="1" t="s">
        <v>36</v>
      </c>
      <c r="E62" s="1" t="s">
        <v>44</v>
      </c>
      <c r="F62" s="1" t="s">
        <v>24</v>
      </c>
    </row>
    <row r="63" spans="1:6" ht="21">
      <c r="A63" s="1">
        <v>62.19</v>
      </c>
      <c r="B63" s="1">
        <v>3.31</v>
      </c>
      <c r="C63" s="1">
        <v>10.61</v>
      </c>
      <c r="D63" s="6" t="s">
        <v>29</v>
      </c>
      <c r="E63" s="1" t="s">
        <v>59</v>
      </c>
      <c r="F63" s="1" t="s">
        <v>25</v>
      </c>
    </row>
    <row r="64" spans="1:6" ht="21">
      <c r="A64" s="1">
        <v>62.92</v>
      </c>
      <c r="B64" s="1">
        <v>1.6</v>
      </c>
      <c r="C64" s="1">
        <v>10.37</v>
      </c>
      <c r="D64" s="1" t="s">
        <v>29</v>
      </c>
      <c r="E64" s="1" t="s">
        <v>97</v>
      </c>
      <c r="F64" s="1" t="s">
        <v>25</v>
      </c>
    </row>
    <row r="65" spans="1:6" ht="21">
      <c r="A65" s="1">
        <v>63.4</v>
      </c>
      <c r="B65" s="1">
        <v>3.8</v>
      </c>
      <c r="C65" s="1">
        <v>10.74</v>
      </c>
      <c r="D65" s="6" t="s">
        <v>26</v>
      </c>
      <c r="E65" s="1" t="s">
        <v>58</v>
      </c>
      <c r="F65" s="1" t="s">
        <v>25</v>
      </c>
    </row>
    <row r="66" spans="1:6" ht="21">
      <c r="A66" s="1">
        <v>63.74</v>
      </c>
      <c r="B66" s="1">
        <v>1.08</v>
      </c>
      <c r="C66" s="1">
        <v>10.71</v>
      </c>
      <c r="D66" s="6" t="s">
        <v>1</v>
      </c>
      <c r="E66" s="1" t="s">
        <v>54</v>
      </c>
      <c r="F66" s="1" t="s">
        <v>25</v>
      </c>
    </row>
  </sheetData>
  <sheetProtection/>
  <dataValidations count="4">
    <dataValidation type="list" allowBlank="1" showInputMessage="1" showErrorMessage="1" sqref="F4:F66">
      <formula1>$S$1:$S$2</formula1>
    </dataValidation>
    <dataValidation type="list" allowBlank="1" showInputMessage="1" showErrorMessage="1" sqref="D61:D62 D22:D23 D11:D17 D32:D34 D26 D30">
      <formula1>$R$1:$R$5</formula1>
    </dataValidation>
    <dataValidation type="list" allowBlank="1" showInputMessage="1" showErrorMessage="1" sqref="D18 D21 D25">
      <formula1>$R$1:$R$6</formula1>
    </dataValidation>
    <dataValidation type="list" allowBlank="1" showInputMessage="1" sqref="D35:D37 D48:D52 D39:D42 D27:D29 D44:D45 D63:D66 E37 D54:D60 E58">
      <formula1>$R$1:$R$5</formula1>
    </dataValidation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I8" sqref="I8"/>
    </sheetView>
  </sheetViews>
  <sheetFormatPr defaultColWidth="9.00390625" defaultRowHeight="13.5"/>
  <sheetData>
    <row r="1" ht="30" customHeight="1">
      <c r="A1" s="12" t="s">
        <v>111</v>
      </c>
    </row>
    <row r="2" spans="1:6" ht="21">
      <c r="A2" s="1" t="s">
        <v>7</v>
      </c>
      <c r="B2" s="1" t="s">
        <v>8</v>
      </c>
      <c r="C2" s="1" t="s">
        <v>9</v>
      </c>
      <c r="D2" s="1" t="s">
        <v>2</v>
      </c>
      <c r="E2" s="1" t="s">
        <v>0</v>
      </c>
      <c r="F2" s="1" t="s">
        <v>12</v>
      </c>
    </row>
    <row r="3" spans="1:6" ht="21">
      <c r="A3" s="1" t="s">
        <v>3</v>
      </c>
      <c r="B3" s="1" t="s">
        <v>4</v>
      </c>
      <c r="C3" s="1" t="s">
        <v>5</v>
      </c>
      <c r="D3" s="1"/>
      <c r="E3" s="1"/>
      <c r="F3" s="1"/>
    </row>
    <row r="4" spans="1:6" ht="21">
      <c r="A4" s="1">
        <v>61.02</v>
      </c>
      <c r="B4" s="1">
        <v>11.92</v>
      </c>
      <c r="C4" s="1">
        <v>12.81</v>
      </c>
      <c r="D4" s="1" t="s">
        <v>6</v>
      </c>
      <c r="E4" s="1" t="s">
        <v>92</v>
      </c>
      <c r="F4" s="1" t="s">
        <v>25</v>
      </c>
    </row>
    <row r="5" spans="1:6" ht="21">
      <c r="A5" s="1">
        <v>47.35</v>
      </c>
      <c r="B5" s="1">
        <v>11.25</v>
      </c>
      <c r="C5" s="1">
        <v>14.46</v>
      </c>
      <c r="D5" s="1" t="s">
        <v>1</v>
      </c>
      <c r="E5" s="1" t="s">
        <v>85</v>
      </c>
      <c r="F5" s="1" t="s">
        <v>24</v>
      </c>
    </row>
    <row r="6" spans="1:6" ht="21">
      <c r="A6" s="1">
        <v>44.3</v>
      </c>
      <c r="B6" s="1">
        <v>9.85</v>
      </c>
      <c r="C6" s="1">
        <v>19.39</v>
      </c>
      <c r="D6" s="1" t="s">
        <v>26</v>
      </c>
      <c r="E6" s="1" t="s">
        <v>94</v>
      </c>
      <c r="F6" s="1" t="s">
        <v>24</v>
      </c>
    </row>
    <row r="7" spans="1:6" ht="21">
      <c r="A7" s="1">
        <v>46.72</v>
      </c>
      <c r="B7" s="1">
        <v>9.39</v>
      </c>
      <c r="C7" s="1">
        <v>19.76</v>
      </c>
      <c r="D7" s="1" t="s">
        <v>16</v>
      </c>
      <c r="E7" s="1" t="s">
        <v>86</v>
      </c>
      <c r="F7" s="1" t="s">
        <v>24</v>
      </c>
    </row>
    <row r="8" spans="1:6" ht="21">
      <c r="A8" s="1">
        <v>43.17</v>
      </c>
      <c r="B8" s="1">
        <v>9.16</v>
      </c>
      <c r="C8" s="1">
        <v>18.35</v>
      </c>
      <c r="D8" s="1" t="s">
        <v>38</v>
      </c>
      <c r="E8" s="1" t="s">
        <v>89</v>
      </c>
      <c r="F8" s="1" t="s">
        <v>24</v>
      </c>
    </row>
    <row r="9" spans="1:6" ht="21">
      <c r="A9" s="1">
        <v>46.1</v>
      </c>
      <c r="B9" s="1">
        <v>8.96</v>
      </c>
      <c r="C9" s="1">
        <v>18.14</v>
      </c>
      <c r="D9" s="1" t="s">
        <v>36</v>
      </c>
      <c r="E9" s="1" t="s">
        <v>40</v>
      </c>
      <c r="F9" s="1" t="s">
        <v>24</v>
      </c>
    </row>
    <row r="10" spans="1:6" ht="21">
      <c r="A10" s="1">
        <v>44.14</v>
      </c>
      <c r="B10" s="1">
        <v>8.48</v>
      </c>
      <c r="C10" s="1">
        <v>17.34</v>
      </c>
      <c r="D10" s="1" t="s">
        <v>55</v>
      </c>
      <c r="E10" s="1" t="s">
        <v>56</v>
      </c>
      <c r="F10" s="1" t="s">
        <v>24</v>
      </c>
    </row>
    <row r="11" spans="1:6" ht="21">
      <c r="A11" s="1">
        <v>48.89</v>
      </c>
      <c r="B11" s="1">
        <v>8.38</v>
      </c>
      <c r="C11" s="1">
        <v>18.99</v>
      </c>
      <c r="D11" s="1" t="s">
        <v>27</v>
      </c>
      <c r="E11" s="1" t="s">
        <v>107</v>
      </c>
      <c r="F11" s="1" t="s">
        <v>24</v>
      </c>
    </row>
    <row r="12" spans="1:6" ht="21">
      <c r="A12" s="1">
        <v>50.34</v>
      </c>
      <c r="B12" s="1">
        <v>8.38</v>
      </c>
      <c r="C12" s="1">
        <v>19.71</v>
      </c>
      <c r="D12" s="6" t="s">
        <v>64</v>
      </c>
      <c r="E12" s="1" t="s">
        <v>65</v>
      </c>
      <c r="F12" s="1" t="s">
        <v>24</v>
      </c>
    </row>
    <row r="13" spans="1:6" ht="21">
      <c r="A13" s="1">
        <v>51.8</v>
      </c>
      <c r="B13" s="1">
        <v>8.33</v>
      </c>
      <c r="C13" s="1">
        <v>15.78</v>
      </c>
      <c r="D13" s="6" t="s">
        <v>1</v>
      </c>
      <c r="E13" s="1" t="s">
        <v>48</v>
      </c>
      <c r="F13" s="1" t="s">
        <v>24</v>
      </c>
    </row>
    <row r="14" spans="1:6" ht="21">
      <c r="A14" s="1">
        <v>49</v>
      </c>
      <c r="B14" s="1">
        <v>8.31</v>
      </c>
      <c r="C14" s="1">
        <v>19.59</v>
      </c>
      <c r="D14" s="1" t="s">
        <v>101</v>
      </c>
      <c r="E14" s="1" t="s">
        <v>106</v>
      </c>
      <c r="F14" s="1" t="s">
        <v>24</v>
      </c>
    </row>
    <row r="15" spans="1:6" ht="21">
      <c r="A15" s="1">
        <v>50.1</v>
      </c>
      <c r="B15" s="1">
        <v>8.3</v>
      </c>
      <c r="C15" s="1">
        <v>17.56</v>
      </c>
      <c r="D15" s="6" t="s">
        <v>10</v>
      </c>
      <c r="E15" s="1" t="s">
        <v>46</v>
      </c>
      <c r="F15" s="1" t="s">
        <v>24</v>
      </c>
    </row>
    <row r="16" spans="1:6" ht="21">
      <c r="A16" s="1">
        <v>48.27</v>
      </c>
      <c r="B16" s="1">
        <v>8.21</v>
      </c>
      <c r="C16" s="1">
        <v>16.69</v>
      </c>
      <c r="D16" s="1" t="s">
        <v>36</v>
      </c>
      <c r="E16" s="1" t="s">
        <v>39</v>
      </c>
      <c r="F16" s="1" t="s">
        <v>24</v>
      </c>
    </row>
    <row r="17" spans="1:6" ht="21">
      <c r="A17" s="1">
        <v>54.66</v>
      </c>
      <c r="B17" s="1">
        <v>8.15</v>
      </c>
      <c r="C17" s="1">
        <v>16.1</v>
      </c>
      <c r="D17" s="6" t="s">
        <v>51</v>
      </c>
      <c r="E17" s="1" t="s">
        <v>57</v>
      </c>
      <c r="F17" s="1" t="s">
        <v>24</v>
      </c>
    </row>
    <row r="18" spans="1:6" ht="21">
      <c r="A18" s="1">
        <v>51.37</v>
      </c>
      <c r="B18" s="1">
        <v>7.84</v>
      </c>
      <c r="C18" s="1">
        <v>18.21</v>
      </c>
      <c r="D18" s="1" t="s">
        <v>60</v>
      </c>
      <c r="E18" s="1" t="s">
        <v>77</v>
      </c>
      <c r="F18" s="1" t="s">
        <v>24</v>
      </c>
    </row>
    <row r="19" spans="1:6" ht="21">
      <c r="A19" s="1">
        <v>51.71</v>
      </c>
      <c r="B19" s="1">
        <v>7.82</v>
      </c>
      <c r="C19" s="1">
        <v>19.3</v>
      </c>
      <c r="D19" s="6" t="s">
        <v>52</v>
      </c>
      <c r="E19" s="1" t="s">
        <v>105</v>
      </c>
      <c r="F19" s="1" t="s">
        <v>24</v>
      </c>
    </row>
    <row r="20" spans="1:6" ht="21">
      <c r="A20" s="1">
        <v>48.88</v>
      </c>
      <c r="B20" s="1">
        <v>7.46</v>
      </c>
      <c r="C20" s="1">
        <v>17.03</v>
      </c>
      <c r="D20" s="1" t="s">
        <v>36</v>
      </c>
      <c r="E20" s="1" t="s">
        <v>41</v>
      </c>
      <c r="F20" s="1" t="s">
        <v>11</v>
      </c>
    </row>
    <row r="21" spans="1:6" ht="21">
      <c r="A21" s="1">
        <v>51.67</v>
      </c>
      <c r="B21" s="1">
        <v>7.39</v>
      </c>
      <c r="C21" s="1">
        <v>15.56</v>
      </c>
      <c r="D21" s="1" t="s">
        <v>36</v>
      </c>
      <c r="E21" s="1" t="s">
        <v>42</v>
      </c>
      <c r="F21" s="1" t="s">
        <v>11</v>
      </c>
    </row>
    <row r="22" spans="1:6" ht="21">
      <c r="A22" s="1">
        <v>50.47</v>
      </c>
      <c r="B22" s="1">
        <v>7.3</v>
      </c>
      <c r="C22" s="1">
        <v>17.12</v>
      </c>
      <c r="D22" s="6" t="s">
        <v>1</v>
      </c>
      <c r="E22" s="1" t="s">
        <v>47</v>
      </c>
      <c r="F22" s="1" t="s">
        <v>24</v>
      </c>
    </row>
    <row r="23" spans="1:6" ht="21">
      <c r="A23" s="1">
        <v>50.44</v>
      </c>
      <c r="B23" s="1">
        <v>7.22</v>
      </c>
      <c r="C23" s="1">
        <v>17.64</v>
      </c>
      <c r="D23" s="6" t="s">
        <v>72</v>
      </c>
      <c r="E23" s="1" t="s">
        <v>73</v>
      </c>
      <c r="F23" s="1" t="s">
        <v>11</v>
      </c>
    </row>
    <row r="24" spans="1:6" ht="21">
      <c r="A24" s="1">
        <v>49.86</v>
      </c>
      <c r="B24" s="1">
        <v>7.2</v>
      </c>
      <c r="C24" s="1">
        <v>18.35</v>
      </c>
      <c r="D24" s="1" t="s">
        <v>27</v>
      </c>
      <c r="E24" s="1" t="s">
        <v>99</v>
      </c>
      <c r="F24" s="1" t="s">
        <v>24</v>
      </c>
    </row>
    <row r="25" spans="1:6" ht="21">
      <c r="A25" s="1">
        <v>48.35</v>
      </c>
      <c r="B25" s="1">
        <v>7.12</v>
      </c>
      <c r="C25" s="1">
        <v>18.56</v>
      </c>
      <c r="D25" s="1" t="s">
        <v>26</v>
      </c>
      <c r="E25" s="1" t="s">
        <v>91</v>
      </c>
      <c r="F25" s="1" t="s">
        <v>24</v>
      </c>
    </row>
    <row r="26" spans="1:6" ht="21">
      <c r="A26" s="1">
        <v>51.11</v>
      </c>
      <c r="B26" s="1">
        <v>7.07</v>
      </c>
      <c r="C26" s="1">
        <v>19.54</v>
      </c>
      <c r="D26" s="1" t="s">
        <v>27</v>
      </c>
      <c r="E26" s="1" t="s">
        <v>98</v>
      </c>
      <c r="F26" s="1" t="s">
        <v>24</v>
      </c>
    </row>
    <row r="27" spans="1:6" ht="21">
      <c r="A27" s="1">
        <v>49.24</v>
      </c>
      <c r="B27" s="1">
        <v>6.89</v>
      </c>
      <c r="C27" s="1">
        <v>19.93</v>
      </c>
      <c r="D27" s="6" t="s">
        <v>83</v>
      </c>
      <c r="E27" s="1" t="s">
        <v>75</v>
      </c>
      <c r="F27" s="1" t="s">
        <v>24</v>
      </c>
    </row>
    <row r="28" spans="1:6" ht="21">
      <c r="A28" s="1">
        <v>50.81</v>
      </c>
      <c r="B28" s="1">
        <v>6.85</v>
      </c>
      <c r="C28" s="1">
        <v>20.83</v>
      </c>
      <c r="D28" s="6" t="s">
        <v>29</v>
      </c>
      <c r="E28" s="1" t="s">
        <v>87</v>
      </c>
      <c r="F28" s="1" t="s">
        <v>24</v>
      </c>
    </row>
    <row r="29" spans="1:6" ht="21">
      <c r="A29" s="1">
        <v>46.92</v>
      </c>
      <c r="B29" s="1">
        <v>6.67</v>
      </c>
      <c r="C29" s="1">
        <v>17.62</v>
      </c>
      <c r="D29" s="6" t="s">
        <v>27</v>
      </c>
      <c r="E29" s="1" t="s">
        <v>79</v>
      </c>
      <c r="F29" s="1" t="s">
        <v>24</v>
      </c>
    </row>
    <row r="30" spans="1:6" ht="21">
      <c r="A30" s="1">
        <v>54.38</v>
      </c>
      <c r="B30" s="1">
        <v>6.62</v>
      </c>
      <c r="C30" s="1">
        <v>16.72</v>
      </c>
      <c r="D30" s="6" t="s">
        <v>10</v>
      </c>
      <c r="E30" s="1" t="s">
        <v>78</v>
      </c>
      <c r="F30" s="1" t="s">
        <v>24</v>
      </c>
    </row>
    <row r="31" spans="1:6" ht="21">
      <c r="A31" s="1">
        <v>54.75</v>
      </c>
      <c r="B31" s="1">
        <v>6.4</v>
      </c>
      <c r="C31" s="1">
        <v>15.38</v>
      </c>
      <c r="D31" s="1" t="s">
        <v>36</v>
      </c>
      <c r="E31" s="1" t="s">
        <v>43</v>
      </c>
      <c r="F31" s="1" t="s">
        <v>24</v>
      </c>
    </row>
    <row r="32" spans="1:6" ht="21">
      <c r="A32" s="1">
        <v>52.75</v>
      </c>
      <c r="B32" s="1">
        <v>6.34</v>
      </c>
      <c r="C32" s="1">
        <v>17.74</v>
      </c>
      <c r="D32" s="1" t="s">
        <v>26</v>
      </c>
      <c r="E32" s="1" t="s">
        <v>103</v>
      </c>
      <c r="F32" s="1" t="s">
        <v>24</v>
      </c>
    </row>
    <row r="33" spans="1:6" ht="21">
      <c r="A33" s="1">
        <v>50.84</v>
      </c>
      <c r="B33" s="1">
        <v>6.18</v>
      </c>
      <c r="C33" s="1">
        <v>19.03</v>
      </c>
      <c r="D33" s="1" t="s">
        <v>26</v>
      </c>
      <c r="E33" s="1" t="s">
        <v>93</v>
      </c>
      <c r="F33" s="1" t="s">
        <v>24</v>
      </c>
    </row>
    <row r="34" spans="1:6" ht="21">
      <c r="A34" s="1">
        <v>52.87</v>
      </c>
      <c r="B34" s="1">
        <v>6.12</v>
      </c>
      <c r="C34" s="1">
        <v>17.27</v>
      </c>
      <c r="D34" s="1" t="s">
        <v>36</v>
      </c>
      <c r="E34" s="1" t="s">
        <v>37</v>
      </c>
      <c r="F34" s="1" t="s">
        <v>24</v>
      </c>
    </row>
    <row r="35" spans="1:6" ht="21">
      <c r="A35" s="1">
        <v>54.21</v>
      </c>
      <c r="B35" s="1">
        <v>6</v>
      </c>
      <c r="C35" s="1">
        <v>17.86</v>
      </c>
      <c r="D35" s="6" t="s">
        <v>28</v>
      </c>
      <c r="E35" s="1" t="s">
        <v>69</v>
      </c>
      <c r="F35" s="1" t="s">
        <v>25</v>
      </c>
    </row>
    <row r="36" spans="1:6" ht="21">
      <c r="A36" s="1">
        <v>57.39</v>
      </c>
      <c r="B36" s="1">
        <v>5.92</v>
      </c>
      <c r="C36" s="1">
        <v>17.55</v>
      </c>
      <c r="D36" s="6" t="s">
        <v>6</v>
      </c>
      <c r="E36" s="1" t="s">
        <v>45</v>
      </c>
      <c r="F36" s="1" t="s">
        <v>25</v>
      </c>
    </row>
    <row r="37" spans="1:6" ht="21">
      <c r="A37" s="1">
        <v>57.23</v>
      </c>
      <c r="B37" s="1">
        <v>5.89</v>
      </c>
      <c r="C37" s="1">
        <v>13.94</v>
      </c>
      <c r="D37" s="6" t="s">
        <v>28</v>
      </c>
      <c r="E37" s="1" t="s">
        <v>104</v>
      </c>
      <c r="F37" s="1" t="s">
        <v>25</v>
      </c>
    </row>
    <row r="38" spans="1:6" ht="21">
      <c r="A38" s="1">
        <v>54.71</v>
      </c>
      <c r="B38" s="1">
        <v>5.86</v>
      </c>
      <c r="C38" s="1">
        <v>18.44</v>
      </c>
      <c r="D38" s="6" t="s">
        <v>27</v>
      </c>
      <c r="E38" s="1" t="s">
        <v>80</v>
      </c>
      <c r="F38" s="1" t="s">
        <v>24</v>
      </c>
    </row>
    <row r="39" spans="1:6" ht="21">
      <c r="A39" s="1">
        <v>54.83</v>
      </c>
      <c r="B39" s="1">
        <v>5.7</v>
      </c>
      <c r="C39" s="1">
        <v>18.45</v>
      </c>
      <c r="D39" s="6" t="s">
        <v>51</v>
      </c>
      <c r="E39" s="1" t="s">
        <v>53</v>
      </c>
      <c r="F39" s="1" t="s">
        <v>24</v>
      </c>
    </row>
    <row r="40" spans="1:6" ht="21">
      <c r="A40" s="1">
        <v>46.13</v>
      </c>
      <c r="B40" s="1">
        <v>5.68</v>
      </c>
      <c r="C40" s="1">
        <v>14.35</v>
      </c>
      <c r="D40" s="6" t="s">
        <v>26</v>
      </c>
      <c r="E40" s="1" t="s">
        <v>81</v>
      </c>
      <c r="F40" s="1" t="s">
        <v>24</v>
      </c>
    </row>
    <row r="41" spans="1:6" ht="21">
      <c r="A41" s="1">
        <v>51.72</v>
      </c>
      <c r="B41" s="1">
        <v>5.67</v>
      </c>
      <c r="C41" s="1">
        <v>18.54</v>
      </c>
      <c r="D41" s="6" t="s">
        <v>51</v>
      </c>
      <c r="E41" s="1" t="s">
        <v>102</v>
      </c>
      <c r="F41" s="1" t="s">
        <v>24</v>
      </c>
    </row>
    <row r="42" spans="1:6" ht="21">
      <c r="A42" s="1">
        <v>55.66</v>
      </c>
      <c r="B42" s="1">
        <v>5.55</v>
      </c>
      <c r="C42" s="1">
        <v>17.71</v>
      </c>
      <c r="D42" s="6" t="s">
        <v>1</v>
      </c>
      <c r="E42" s="1" t="s">
        <v>63</v>
      </c>
      <c r="F42" s="1" t="s">
        <v>25</v>
      </c>
    </row>
    <row r="43" spans="1:6" ht="21">
      <c r="A43" s="1">
        <v>53.26</v>
      </c>
      <c r="B43" s="1">
        <v>5.32</v>
      </c>
      <c r="C43" s="1">
        <v>19.07</v>
      </c>
      <c r="D43" s="1" t="s">
        <v>26</v>
      </c>
      <c r="E43" s="1" t="s">
        <v>90</v>
      </c>
      <c r="F43" s="1" t="s">
        <v>24</v>
      </c>
    </row>
    <row r="44" spans="1:6" ht="21">
      <c r="A44" s="1">
        <v>56.3</v>
      </c>
      <c r="B44" s="1">
        <v>5.25</v>
      </c>
      <c r="C44" s="1">
        <v>17.45</v>
      </c>
      <c r="D44" s="6" t="s">
        <v>27</v>
      </c>
      <c r="E44" s="10" t="s">
        <v>50</v>
      </c>
      <c r="F44" s="1" t="s">
        <v>25</v>
      </c>
    </row>
    <row r="45" spans="1:6" ht="21">
      <c r="A45" s="1">
        <v>53.49</v>
      </c>
      <c r="B45" s="1">
        <v>4.99</v>
      </c>
      <c r="C45" s="1">
        <v>16.48</v>
      </c>
      <c r="D45" s="6" t="s">
        <v>83</v>
      </c>
      <c r="E45" s="1" t="s">
        <v>84</v>
      </c>
      <c r="F45" s="1" t="s">
        <v>25</v>
      </c>
    </row>
    <row r="46" spans="1:6" ht="21">
      <c r="A46" s="1">
        <v>61.02</v>
      </c>
      <c r="B46" s="1">
        <v>4.69</v>
      </c>
      <c r="C46" s="1">
        <v>9.61</v>
      </c>
      <c r="D46" s="1" t="s">
        <v>67</v>
      </c>
      <c r="E46" s="1" t="s">
        <v>68</v>
      </c>
      <c r="F46" s="1" t="s">
        <v>25</v>
      </c>
    </row>
    <row r="47" spans="1:6" ht="21">
      <c r="A47" s="1">
        <v>55.81</v>
      </c>
      <c r="B47" s="1">
        <v>4.58</v>
      </c>
      <c r="C47" s="1">
        <v>16.94</v>
      </c>
      <c r="D47" s="6" t="s">
        <v>1</v>
      </c>
      <c r="E47" s="1" t="s">
        <v>100</v>
      </c>
      <c r="F47" s="1"/>
    </row>
    <row r="48" spans="1:6" ht="21">
      <c r="A48" s="1">
        <v>58.32</v>
      </c>
      <c r="B48" s="1">
        <v>4.57</v>
      </c>
      <c r="C48" s="1">
        <v>14.35</v>
      </c>
      <c r="D48" s="6" t="s">
        <v>29</v>
      </c>
      <c r="E48" s="1" t="s">
        <v>75</v>
      </c>
      <c r="F48" s="1" t="s">
        <v>25</v>
      </c>
    </row>
    <row r="49" spans="1:6" ht="21">
      <c r="A49" s="1">
        <v>58.66</v>
      </c>
      <c r="B49" s="1">
        <v>4.49</v>
      </c>
      <c r="C49" s="1">
        <v>13.25</v>
      </c>
      <c r="D49" s="1" t="s">
        <v>67</v>
      </c>
      <c r="E49" s="1" t="s">
        <v>61</v>
      </c>
      <c r="F49" s="1" t="s">
        <v>25</v>
      </c>
    </row>
    <row r="50" spans="1:6" ht="21">
      <c r="A50" s="1">
        <v>54.71</v>
      </c>
      <c r="B50" s="1">
        <v>4.48</v>
      </c>
      <c r="C50" s="1">
        <v>15.72</v>
      </c>
      <c r="D50" s="1" t="s">
        <v>27</v>
      </c>
      <c r="E50" s="1" t="s">
        <v>108</v>
      </c>
      <c r="F50" s="1" t="s">
        <v>24</v>
      </c>
    </row>
    <row r="51" spans="1:6" ht="21">
      <c r="A51" s="1">
        <v>54.35</v>
      </c>
      <c r="B51" s="1">
        <v>4.39</v>
      </c>
      <c r="C51" s="1">
        <v>16.69</v>
      </c>
      <c r="D51" s="1" t="s">
        <v>95</v>
      </c>
      <c r="E51" s="1" t="s">
        <v>96</v>
      </c>
      <c r="F51" s="1" t="s">
        <v>11</v>
      </c>
    </row>
    <row r="52" spans="1:6" ht="21">
      <c r="A52" s="1">
        <v>58.47</v>
      </c>
      <c r="B52" s="1">
        <v>4.32</v>
      </c>
      <c r="C52" s="1">
        <v>16.74</v>
      </c>
      <c r="D52" s="6" t="s">
        <v>1</v>
      </c>
      <c r="E52" s="1" t="s">
        <v>47</v>
      </c>
      <c r="F52" s="1" t="s">
        <v>25</v>
      </c>
    </row>
    <row r="53" spans="1:6" ht="21">
      <c r="A53" s="1">
        <v>63.4</v>
      </c>
      <c r="B53" s="1">
        <v>3.8</v>
      </c>
      <c r="C53" s="1">
        <v>10.74</v>
      </c>
      <c r="D53" s="6" t="s">
        <v>26</v>
      </c>
      <c r="E53" s="1" t="s">
        <v>58</v>
      </c>
      <c r="F53" s="1" t="s">
        <v>25</v>
      </c>
    </row>
    <row r="54" spans="1:6" ht="21">
      <c r="A54" s="1">
        <v>57.55</v>
      </c>
      <c r="B54" s="1">
        <v>3.53</v>
      </c>
      <c r="C54" s="1">
        <v>14.02</v>
      </c>
      <c r="D54" s="6" t="s">
        <v>64</v>
      </c>
      <c r="E54" s="1" t="s">
        <v>66</v>
      </c>
      <c r="F54" s="1" t="s">
        <v>25</v>
      </c>
    </row>
    <row r="55" spans="1:6" ht="21">
      <c r="A55" s="1">
        <v>56.93</v>
      </c>
      <c r="B55" s="1">
        <v>3.38</v>
      </c>
      <c r="C55" s="1">
        <v>16.06</v>
      </c>
      <c r="D55" s="6" t="s">
        <v>26</v>
      </c>
      <c r="E55" s="6" t="s">
        <v>76</v>
      </c>
      <c r="F55" s="1" t="s">
        <v>25</v>
      </c>
    </row>
    <row r="56" spans="1:6" ht="21">
      <c r="A56" s="1">
        <v>57.1</v>
      </c>
      <c r="B56" s="1">
        <v>3.37</v>
      </c>
      <c r="C56" s="1">
        <v>14.76</v>
      </c>
      <c r="D56" s="1" t="s">
        <v>1</v>
      </c>
      <c r="E56" s="1" t="s">
        <v>88</v>
      </c>
      <c r="F56" s="1" t="s">
        <v>25</v>
      </c>
    </row>
    <row r="57" spans="1:6" ht="21">
      <c r="A57" s="1">
        <v>62.19</v>
      </c>
      <c r="B57" s="1">
        <v>3.31</v>
      </c>
      <c r="C57" s="1">
        <v>10.61</v>
      </c>
      <c r="D57" s="6" t="s">
        <v>29</v>
      </c>
      <c r="E57" s="1" t="s">
        <v>59</v>
      </c>
      <c r="F57" s="1" t="s">
        <v>25</v>
      </c>
    </row>
    <row r="58" spans="1:6" ht="21">
      <c r="A58" s="1">
        <v>60.89</v>
      </c>
      <c r="B58" s="1">
        <v>3.13</v>
      </c>
      <c r="C58" s="1">
        <v>15.76</v>
      </c>
      <c r="D58" s="6" t="s">
        <v>26</v>
      </c>
      <c r="E58" s="1" t="s">
        <v>70</v>
      </c>
      <c r="F58" s="1" t="s">
        <v>25</v>
      </c>
    </row>
    <row r="59" spans="1:6" ht="21">
      <c r="A59" s="1">
        <v>59.9</v>
      </c>
      <c r="B59" s="1">
        <v>2.85</v>
      </c>
      <c r="C59" s="1">
        <v>11.5</v>
      </c>
      <c r="D59" s="6" t="s">
        <v>26</v>
      </c>
      <c r="E59" s="1" t="s">
        <v>71</v>
      </c>
      <c r="F59" s="1" t="s">
        <v>25</v>
      </c>
    </row>
    <row r="60" spans="1:6" ht="21">
      <c r="A60" s="1">
        <v>59.93</v>
      </c>
      <c r="B60" s="1">
        <v>2.83</v>
      </c>
      <c r="C60" s="1">
        <v>14.9</v>
      </c>
      <c r="D60" s="1" t="s">
        <v>1</v>
      </c>
      <c r="E60" s="1" t="s">
        <v>82</v>
      </c>
      <c r="F60" s="1" t="s">
        <v>24</v>
      </c>
    </row>
    <row r="61" spans="1:6" ht="21">
      <c r="A61" s="1">
        <v>62</v>
      </c>
      <c r="B61" s="1">
        <v>2.83</v>
      </c>
      <c r="C61" s="1">
        <v>9.6</v>
      </c>
      <c r="D61" s="1" t="s">
        <v>36</v>
      </c>
      <c r="E61" s="1" t="s">
        <v>44</v>
      </c>
      <c r="F61" s="1" t="s">
        <v>24</v>
      </c>
    </row>
    <row r="62" spans="1:6" ht="21">
      <c r="A62" s="1">
        <v>61.45</v>
      </c>
      <c r="B62" s="1">
        <v>2.49</v>
      </c>
      <c r="C62" s="1">
        <v>10.81</v>
      </c>
      <c r="D62" s="6" t="s">
        <v>51</v>
      </c>
      <c r="E62" s="1" t="s">
        <v>62</v>
      </c>
      <c r="F62" s="1" t="s">
        <v>25</v>
      </c>
    </row>
    <row r="63" spans="1:6" ht="21">
      <c r="A63" s="1">
        <v>61.47</v>
      </c>
      <c r="B63" s="1">
        <v>2.09</v>
      </c>
      <c r="C63" s="1">
        <v>10.95</v>
      </c>
      <c r="D63" s="1" t="s">
        <v>52</v>
      </c>
      <c r="E63" s="1" t="s">
        <v>66</v>
      </c>
      <c r="F63" s="1" t="s">
        <v>25</v>
      </c>
    </row>
    <row r="64" spans="1:6" ht="21">
      <c r="A64" s="1">
        <v>62.92</v>
      </c>
      <c r="B64" s="1">
        <v>1.6</v>
      </c>
      <c r="C64" s="1">
        <v>10.37</v>
      </c>
      <c r="D64" s="1" t="s">
        <v>29</v>
      </c>
      <c r="E64" s="1" t="s">
        <v>97</v>
      </c>
      <c r="F64" s="1" t="s">
        <v>25</v>
      </c>
    </row>
    <row r="65" spans="1:6" ht="21">
      <c r="A65" s="1">
        <v>58.32</v>
      </c>
      <c r="B65" s="1">
        <v>1.12</v>
      </c>
      <c r="C65" s="1">
        <v>19.52</v>
      </c>
      <c r="D65" s="6" t="s">
        <v>1</v>
      </c>
      <c r="E65" s="10" t="s">
        <v>49</v>
      </c>
      <c r="F65" s="1" t="s">
        <v>25</v>
      </c>
    </row>
    <row r="66" spans="1:6" ht="21">
      <c r="A66" s="1">
        <v>63.74</v>
      </c>
      <c r="B66" s="1">
        <v>1.08</v>
      </c>
      <c r="C66" s="1">
        <v>10.71</v>
      </c>
      <c r="D66" s="6" t="s">
        <v>1</v>
      </c>
      <c r="E66" s="1" t="s">
        <v>54</v>
      </c>
      <c r="F66" s="1" t="s">
        <v>25</v>
      </c>
    </row>
  </sheetData>
  <sheetProtection/>
  <dataValidations count="4">
    <dataValidation type="list" allowBlank="1" showInputMessage="1" sqref="D35:D37 D48:D52 D39:D42 D27:D29 D44:D45 D63:D66 E37 D54:D60 E58">
      <formula1>$R$1:$R$5</formula1>
    </dataValidation>
    <dataValidation type="list" allowBlank="1" showInputMessage="1" showErrorMessage="1" sqref="D18 D21 D25">
      <formula1>$R$1:$R$6</formula1>
    </dataValidation>
    <dataValidation type="list" allowBlank="1" showInputMessage="1" showErrorMessage="1" sqref="D61:D62 D22:D23 D11:D17 D32:D34 D26 D30">
      <formula1>$R$1:$R$5</formula1>
    </dataValidation>
    <dataValidation type="list" allowBlank="1" showInputMessage="1" showErrorMessage="1" sqref="F4:F66">
      <formula1>$S$1:$S$2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塚正</dc:creator>
  <cp:keywords/>
  <dc:description/>
  <cp:lastModifiedBy>安藤正史</cp:lastModifiedBy>
  <dcterms:created xsi:type="dcterms:W3CDTF">2010-09-12T02:38:55Z</dcterms:created>
  <dcterms:modified xsi:type="dcterms:W3CDTF">2014-09-22T06:19:24Z</dcterms:modified>
  <cp:category/>
  <cp:version/>
  <cp:contentType/>
  <cp:contentStatus/>
</cp:coreProperties>
</file>